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</sheets>
  <definedNames>
    <definedName name="_xlnm.Print_Area" localSheetId="0">'Arkusz1'!$A$1:$J$140</definedName>
  </definedNames>
  <calcPr fullCalcOnLoad="1"/>
</workbook>
</file>

<file path=xl/sharedStrings.xml><?xml version="1.0" encoding="utf-8"?>
<sst xmlns="http://schemas.openxmlformats.org/spreadsheetml/2006/main" count="190" uniqueCount="120">
  <si>
    <t xml:space="preserve">Dział </t>
  </si>
  <si>
    <t xml:space="preserve">Rozdział </t>
  </si>
  <si>
    <t>§</t>
  </si>
  <si>
    <t>NAZWA</t>
  </si>
  <si>
    <t xml:space="preserve">Plan po zmianach </t>
  </si>
  <si>
    <t>O10</t>
  </si>
  <si>
    <t>Rolnictwo i łowiectwo</t>
  </si>
  <si>
    <t>O970</t>
  </si>
  <si>
    <t>wpływy z różnych dochodów</t>
  </si>
  <si>
    <t>O20</t>
  </si>
  <si>
    <t>Leśnictwo</t>
  </si>
  <si>
    <t>O2095</t>
  </si>
  <si>
    <t>Pozostała działalnośc</t>
  </si>
  <si>
    <t>O750</t>
  </si>
  <si>
    <t>dochody z najmu i dzierżawy</t>
  </si>
  <si>
    <t xml:space="preserve">Wytwarzanie i zaopatrzenie w energię, gaz i wodę </t>
  </si>
  <si>
    <t>Dostarczanie wody</t>
  </si>
  <si>
    <t>O830</t>
  </si>
  <si>
    <t>wpływy z usług</t>
  </si>
  <si>
    <t>O960</t>
  </si>
  <si>
    <t>Transport i łącznośc</t>
  </si>
  <si>
    <t>Drogi publiczne gminne</t>
  </si>
  <si>
    <t>dotacje otrzymywane z funduszy celowych</t>
  </si>
  <si>
    <t>Gospodarka mieszkaniowa</t>
  </si>
  <si>
    <t>Gospodarka gruntami i nieruchomościami</t>
  </si>
  <si>
    <t>O920</t>
  </si>
  <si>
    <t>pozostałe odsetki</t>
  </si>
  <si>
    <t>O490</t>
  </si>
  <si>
    <t>Administracja publiczna</t>
  </si>
  <si>
    <t>Urzędy wojewódzkie</t>
  </si>
  <si>
    <t>dochody j.s.t. zwiazane z realizacją zadań z zakresu administracji rządowej</t>
  </si>
  <si>
    <t>Urzędy gmin</t>
  </si>
  <si>
    <t xml:space="preserve">Dochody od osób prawnych, fizycznych i innych jednostek </t>
  </si>
  <si>
    <t>wpływy z podatku dochodowego od osób fizycznych</t>
  </si>
  <si>
    <t>O350</t>
  </si>
  <si>
    <t>O910</t>
  </si>
  <si>
    <t>Odsetki od nieterminowych wpłat</t>
  </si>
  <si>
    <t>Podatek w formie karty podatkowej</t>
  </si>
  <si>
    <t>Wpływy z podatku rolnego,leśnego, od czynności cywilnoprawnych, podatków i opłat lokalnychod osób prawnych i innych jednostek org.</t>
  </si>
  <si>
    <t>O310</t>
  </si>
  <si>
    <t>podatek od nieruchomości</t>
  </si>
  <si>
    <t>O320</t>
  </si>
  <si>
    <t>podatek rolny</t>
  </si>
  <si>
    <t>O330</t>
  </si>
  <si>
    <t>podatek leśny</t>
  </si>
  <si>
    <t>Wpływy z podatku rolnego,leśnego, od czynności cywilnoprawnych, podatków i opłat lokalnychod osób fizycznych.</t>
  </si>
  <si>
    <t>O340</t>
  </si>
  <si>
    <t>O360</t>
  </si>
  <si>
    <t>O430</t>
  </si>
  <si>
    <t>O500</t>
  </si>
  <si>
    <t>podatek od czynności cywilnoporawnych</t>
  </si>
  <si>
    <t>wpływy z opłaty targowej</t>
  </si>
  <si>
    <t>podatek osd spatków i darowizn</t>
  </si>
  <si>
    <t>podatek od środków transportowych</t>
  </si>
  <si>
    <t xml:space="preserve">Wpływy z innych opłat </t>
  </si>
  <si>
    <t>O410</t>
  </si>
  <si>
    <t>wpływy z opłaty skarbowej</t>
  </si>
  <si>
    <t>Udziały gmin w podatkach stanowiącedochód budżetu państwa</t>
  </si>
  <si>
    <t>O010</t>
  </si>
  <si>
    <t>podatek dochodowy od osób fizycznych</t>
  </si>
  <si>
    <t>O020</t>
  </si>
  <si>
    <t>podatek dochodowy od osób prawnych</t>
  </si>
  <si>
    <t xml:space="preserve">Różne rozliczenia </t>
  </si>
  <si>
    <t>częśc oświatowa subwencji ogólnej dla gmin</t>
  </si>
  <si>
    <t>subwencje ogólne z budżetu państwa</t>
  </si>
  <si>
    <t>częśc wyrównawcza subwencji ogólnej dla gmin</t>
  </si>
  <si>
    <t>Oświata i wychowanie</t>
  </si>
  <si>
    <t>Szkoły podstawowe</t>
  </si>
  <si>
    <t>dotacje celowe na zadania własne</t>
  </si>
  <si>
    <t>Ochrona zdrowia</t>
  </si>
  <si>
    <t>Przeciwdziałanie alkoholizmowi</t>
  </si>
  <si>
    <t>O480</t>
  </si>
  <si>
    <t>wpływy z opłat za wydanie zezwoleń na sprzedaż alkoholu</t>
  </si>
  <si>
    <t>Pomoc społeczna</t>
  </si>
  <si>
    <t>zasiłki i pomoc w naturze</t>
  </si>
  <si>
    <t>ośrodki pomocy społecznej</t>
  </si>
  <si>
    <t>Edukacyjna opieka wychowawcza</t>
  </si>
  <si>
    <t>Pomoc materialna dla uczniów</t>
  </si>
  <si>
    <t>Gospodarka komunalna i ochrona środowiska</t>
  </si>
  <si>
    <t>Gospodarka odpadami</t>
  </si>
  <si>
    <t>Domy i ośrodki kultury</t>
  </si>
  <si>
    <t xml:space="preserve">PLAN I WYKONANIE DOCHODÓW BUDŻETOWYCH </t>
  </si>
  <si>
    <t>DOCHODY WŁASNE</t>
  </si>
  <si>
    <t>DOCHODY - ZADANIA ZLECONE</t>
  </si>
  <si>
    <t>dotacje na zadania zlecone</t>
  </si>
  <si>
    <t>Urzędy naczelnych organów władzy państwowej</t>
  </si>
  <si>
    <t>Obrona cywilna</t>
  </si>
  <si>
    <t>dotacje celowe na zadania zlecone</t>
  </si>
  <si>
    <t>Bezpieczeństwo publiczne i ochrona przeciwpożarowa</t>
  </si>
  <si>
    <t>Świadczenia rodzinne, zaliczki alimentacyjne oraz skaładki na ubezpieczenia społeczne</t>
  </si>
  <si>
    <t>skaładki na ubezpieczenia zdrowotne</t>
  </si>
  <si>
    <t xml:space="preserve">Razem dochody </t>
  </si>
  <si>
    <t>Razem</t>
  </si>
  <si>
    <t>Wykononie w %</t>
  </si>
  <si>
    <t>O1095</t>
  </si>
  <si>
    <t>Promocja Gminy</t>
  </si>
  <si>
    <t>Stołówki szkolne</t>
  </si>
  <si>
    <t>otrzymane spadki, zapisy i darowizny</t>
  </si>
  <si>
    <t>O770</t>
  </si>
  <si>
    <t xml:space="preserve">Kultura i ochrona dziedzictwa narodowego </t>
  </si>
  <si>
    <t>wpływy z odpłatnego nabycia prawa własności</t>
  </si>
  <si>
    <t xml:space="preserve">Wykonanie 30.06.2009 </t>
  </si>
  <si>
    <t xml:space="preserve">Wykonanie  30.06.2009 </t>
  </si>
  <si>
    <t>O1010</t>
  </si>
  <si>
    <t>Infrastruktura sanitarna i wodociągowa wsi</t>
  </si>
  <si>
    <t>dotacje celowe z powiatu na zadania bieżące</t>
  </si>
  <si>
    <t>drogi publiczne powiatowe</t>
  </si>
  <si>
    <t>wybory do rad gmin, powiatów i województw</t>
  </si>
  <si>
    <t>wybory do europarlamentu</t>
  </si>
  <si>
    <t>różne rozliczenia finansowe</t>
  </si>
  <si>
    <t>dotacja rozwojowa</t>
  </si>
  <si>
    <t>Fundusz Ochrony Środowiska</t>
  </si>
  <si>
    <t>dotacje z funduszy celowych na realizacje zadań bieżących j.s.t.</t>
  </si>
  <si>
    <t>dotacje z funduszy celowych na realizacje zadań inwestycji j.s.t.</t>
  </si>
  <si>
    <t>Kultura fizyczna i sport</t>
  </si>
  <si>
    <t>Obiekty sportowe</t>
  </si>
  <si>
    <t>wpływy z tytułu pomocy finansowej udzielonej między j.s.t. na zadnia inwestycyjne</t>
  </si>
  <si>
    <t>dotacje celowe z budżetu państwa na zadania inwestycyjne</t>
  </si>
  <si>
    <t>Buczek, dn. 20.08.2009 r.</t>
  </si>
  <si>
    <t>Wójt Gminy                  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Bronisław Węglewski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</si>
</sst>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4" fontId="1" fillId="2" borderId="3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="60" workbookViewId="0" topLeftCell="A109">
      <selection activeCell="F78" sqref="F78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29.25390625" style="0" customWidth="1"/>
    <col min="4" max="4" width="14.625" style="0" customWidth="1"/>
    <col min="5" max="5" width="15.25390625" style="0" customWidth="1"/>
    <col min="6" max="6" width="14.125" style="0" customWidth="1"/>
    <col min="7" max="7" width="12.875" style="0" customWidth="1"/>
    <col min="8" max="8" width="14.75390625" style="41" customWidth="1"/>
    <col min="9" max="9" width="14.00390625" style="42" customWidth="1"/>
    <col min="10" max="10" width="9.625" style="0" customWidth="1"/>
  </cols>
  <sheetData>
    <row r="1" spans="1:10" ht="36.75" customHeight="1" thickBot="1">
      <c r="A1" s="55" t="s">
        <v>81</v>
      </c>
      <c r="B1" s="56"/>
      <c r="C1" s="56"/>
      <c r="D1" s="56"/>
      <c r="E1" s="56"/>
      <c r="F1" s="56"/>
      <c r="G1" s="56"/>
      <c r="H1" s="57"/>
      <c r="I1" s="57"/>
      <c r="J1" s="58"/>
    </row>
    <row r="2" spans="1:10" ht="6.75" customHeight="1">
      <c r="A2" s="46"/>
      <c r="B2" s="59"/>
      <c r="C2" s="59"/>
      <c r="D2" s="69" t="s">
        <v>82</v>
      </c>
      <c r="E2" s="69"/>
      <c r="F2" s="71" t="s">
        <v>83</v>
      </c>
      <c r="G2" s="71"/>
      <c r="H2" s="65" t="s">
        <v>92</v>
      </c>
      <c r="I2" s="65"/>
      <c r="J2" s="63" t="s">
        <v>93</v>
      </c>
    </row>
    <row r="3" spans="1:10" ht="21.75" customHeight="1" thickBot="1">
      <c r="A3" s="60"/>
      <c r="B3" s="60"/>
      <c r="C3" s="60"/>
      <c r="D3" s="70"/>
      <c r="E3" s="70"/>
      <c r="F3" s="64"/>
      <c r="G3" s="64"/>
      <c r="H3" s="66"/>
      <c r="I3" s="66"/>
      <c r="J3" s="64"/>
    </row>
    <row r="4" spans="1:10" ht="12.75">
      <c r="A4" s="44" t="s">
        <v>0</v>
      </c>
      <c r="B4" s="18" t="s">
        <v>1</v>
      </c>
      <c r="C4" s="48" t="s">
        <v>3</v>
      </c>
      <c r="D4" s="46" t="s">
        <v>4</v>
      </c>
      <c r="E4" s="49" t="s">
        <v>101</v>
      </c>
      <c r="F4" s="46" t="s">
        <v>4</v>
      </c>
      <c r="G4" s="46" t="s">
        <v>102</v>
      </c>
      <c r="H4" s="53" t="s">
        <v>4</v>
      </c>
      <c r="I4" s="61" t="s">
        <v>102</v>
      </c>
      <c r="J4" s="64"/>
    </row>
    <row r="5" spans="1:10" ht="13.5" thickBot="1">
      <c r="A5" s="45"/>
      <c r="B5" s="19" t="s">
        <v>2</v>
      </c>
      <c r="C5" s="47"/>
      <c r="D5" s="47"/>
      <c r="E5" s="50"/>
      <c r="F5" s="47"/>
      <c r="G5" s="47"/>
      <c r="H5" s="54"/>
      <c r="I5" s="62"/>
      <c r="J5" s="64"/>
    </row>
    <row r="6" spans="1:10" ht="12.75">
      <c r="A6" s="2" t="s">
        <v>5</v>
      </c>
      <c r="B6" s="3"/>
      <c r="C6" s="9" t="s">
        <v>6</v>
      </c>
      <c r="D6" s="6">
        <f>SUM(D9,D7)</f>
        <v>400000</v>
      </c>
      <c r="E6" s="6">
        <f>SUM(E9,E7)</f>
        <v>403724</v>
      </c>
      <c r="F6" s="6">
        <f>SUM(F9,F7)</f>
        <v>85804.04</v>
      </c>
      <c r="G6" s="6">
        <f>SUM(G9,G7)</f>
        <v>85804.04</v>
      </c>
      <c r="H6" s="28">
        <f>SUM(F6,D6)</f>
        <v>485804.04</v>
      </c>
      <c r="I6" s="29">
        <f>SUM(G6,E6)</f>
        <v>489528.04</v>
      </c>
      <c r="J6" s="24">
        <f>((I6*100)/H6)</f>
        <v>100.76656423030158</v>
      </c>
    </row>
    <row r="7" spans="1:10" ht="25.5">
      <c r="A7" s="15"/>
      <c r="B7" s="12" t="s">
        <v>103</v>
      </c>
      <c r="C7" s="13" t="s">
        <v>104</v>
      </c>
      <c r="D7" s="14">
        <f>D8</f>
        <v>400000</v>
      </c>
      <c r="E7" s="14">
        <f>E8</f>
        <v>403724</v>
      </c>
      <c r="F7" s="14">
        <f>F8</f>
        <v>0</v>
      </c>
      <c r="G7" s="14">
        <f>G8</f>
        <v>0</v>
      </c>
      <c r="H7" s="30"/>
      <c r="I7" s="31"/>
      <c r="J7" s="23"/>
    </row>
    <row r="8" spans="1:10" ht="12.75">
      <c r="A8" s="2"/>
      <c r="B8" s="8" t="s">
        <v>7</v>
      </c>
      <c r="C8" s="1" t="s">
        <v>8</v>
      </c>
      <c r="D8" s="11">
        <v>400000</v>
      </c>
      <c r="E8" s="11">
        <v>403724</v>
      </c>
      <c r="F8" s="11"/>
      <c r="G8" s="11"/>
      <c r="H8" s="34"/>
      <c r="I8" s="33"/>
      <c r="J8" s="25"/>
    </row>
    <row r="9" spans="1:10" ht="12.75">
      <c r="A9" s="2"/>
      <c r="B9" s="12" t="s">
        <v>94</v>
      </c>
      <c r="C9" s="13" t="s">
        <v>12</v>
      </c>
      <c r="D9" s="14">
        <v>0</v>
      </c>
      <c r="E9" s="14">
        <v>0</v>
      </c>
      <c r="F9" s="14">
        <f>F10</f>
        <v>85804.04</v>
      </c>
      <c r="G9" s="14">
        <f>G10</f>
        <v>85804.04</v>
      </c>
      <c r="H9" s="30">
        <f>F9</f>
        <v>85804.04</v>
      </c>
      <c r="I9" s="31">
        <f>SUM(G9)</f>
        <v>85804.04</v>
      </c>
      <c r="J9" s="23">
        <f aca="true" t="shared" si="0" ref="J9:J77">((I9*100)/H9)</f>
        <v>100.00000000000001</v>
      </c>
    </row>
    <row r="10" spans="1:10" ht="12.75">
      <c r="A10" s="4"/>
      <c r="B10" s="5">
        <v>2010</v>
      </c>
      <c r="C10" s="1" t="s">
        <v>84</v>
      </c>
      <c r="D10" s="7">
        <v>0</v>
      </c>
      <c r="E10" s="7">
        <v>0</v>
      </c>
      <c r="F10" s="7">
        <v>85804.04</v>
      </c>
      <c r="G10" s="7">
        <v>85804.04</v>
      </c>
      <c r="H10" s="34">
        <f>F10</f>
        <v>85804.04</v>
      </c>
      <c r="I10" s="33">
        <f>SUM(G10)</f>
        <v>85804.04</v>
      </c>
      <c r="J10" s="20">
        <f t="shared" si="0"/>
        <v>100.00000000000001</v>
      </c>
    </row>
    <row r="11" spans="1:10" ht="12.75">
      <c r="A11" s="2" t="s">
        <v>9</v>
      </c>
      <c r="B11" s="3"/>
      <c r="C11" s="9" t="s">
        <v>10</v>
      </c>
      <c r="D11" s="6">
        <f>SUM(D12)</f>
        <v>2000</v>
      </c>
      <c r="E11" s="6">
        <f>SUM(E12)</f>
        <v>0</v>
      </c>
      <c r="F11" s="7"/>
      <c r="G11" s="7"/>
      <c r="H11" s="28">
        <f aca="true" t="shared" si="1" ref="H11:H78">SUM(D11)</f>
        <v>2000</v>
      </c>
      <c r="I11" s="29">
        <f aca="true" t="shared" si="2" ref="I11:I77">SUM(E11)</f>
        <v>0</v>
      </c>
      <c r="J11" s="24">
        <f t="shared" si="0"/>
        <v>0</v>
      </c>
    </row>
    <row r="12" spans="1:10" ht="12.75">
      <c r="A12" s="15"/>
      <c r="B12" s="12" t="s">
        <v>11</v>
      </c>
      <c r="C12" s="13" t="s">
        <v>12</v>
      </c>
      <c r="D12" s="14">
        <f>SUM(D13)</f>
        <v>2000</v>
      </c>
      <c r="E12" s="14">
        <f>SUM(E13)</f>
        <v>0</v>
      </c>
      <c r="F12" s="7"/>
      <c r="G12" s="7"/>
      <c r="H12" s="30">
        <f t="shared" si="1"/>
        <v>2000</v>
      </c>
      <c r="I12" s="31">
        <f t="shared" si="2"/>
        <v>0</v>
      </c>
      <c r="J12" s="23">
        <f t="shared" si="0"/>
        <v>0</v>
      </c>
    </row>
    <row r="13" spans="1:10" ht="12.75">
      <c r="A13" s="4"/>
      <c r="B13" s="5" t="s">
        <v>13</v>
      </c>
      <c r="C13" s="1" t="s">
        <v>14</v>
      </c>
      <c r="D13" s="7">
        <v>2000</v>
      </c>
      <c r="E13" s="7">
        <v>0</v>
      </c>
      <c r="F13" s="7"/>
      <c r="G13" s="7"/>
      <c r="H13" s="32">
        <f t="shared" si="1"/>
        <v>2000</v>
      </c>
      <c r="I13" s="33">
        <f t="shared" si="2"/>
        <v>0</v>
      </c>
      <c r="J13" s="20">
        <f t="shared" si="0"/>
        <v>0</v>
      </c>
    </row>
    <row r="14" spans="1:10" ht="25.5">
      <c r="A14" s="2">
        <v>400</v>
      </c>
      <c r="B14" s="3"/>
      <c r="C14" s="9" t="s">
        <v>15</v>
      </c>
      <c r="D14" s="6">
        <f>SUM(D15)</f>
        <v>231600</v>
      </c>
      <c r="E14" s="6">
        <f>SUM(E15)</f>
        <v>80598.45</v>
      </c>
      <c r="F14" s="7"/>
      <c r="G14" s="7"/>
      <c r="H14" s="28">
        <f t="shared" si="1"/>
        <v>231600</v>
      </c>
      <c r="I14" s="29">
        <f t="shared" si="2"/>
        <v>80598.45</v>
      </c>
      <c r="J14" s="24">
        <f t="shared" si="0"/>
        <v>34.80071243523316</v>
      </c>
    </row>
    <row r="15" spans="1:10" ht="12.75">
      <c r="A15" s="15"/>
      <c r="B15" s="12">
        <v>40002</v>
      </c>
      <c r="C15" s="13" t="s">
        <v>16</v>
      </c>
      <c r="D15" s="14">
        <f>SUM(D16:D16)</f>
        <v>231600</v>
      </c>
      <c r="E15" s="14">
        <f>SUM(E16:E16)</f>
        <v>80598.45</v>
      </c>
      <c r="F15" s="7"/>
      <c r="G15" s="7"/>
      <c r="H15" s="30">
        <f t="shared" si="1"/>
        <v>231600</v>
      </c>
      <c r="I15" s="31">
        <f t="shared" si="2"/>
        <v>80598.45</v>
      </c>
      <c r="J15" s="23">
        <f t="shared" si="0"/>
        <v>34.80071243523316</v>
      </c>
    </row>
    <row r="16" spans="1:10" ht="12.75">
      <c r="A16" s="4"/>
      <c r="B16" s="5" t="s">
        <v>17</v>
      </c>
      <c r="C16" s="1" t="s">
        <v>18</v>
      </c>
      <c r="D16" s="7">
        <v>231600</v>
      </c>
      <c r="E16" s="7">
        <v>80598.45</v>
      </c>
      <c r="F16" s="7"/>
      <c r="G16" s="7"/>
      <c r="H16" s="32">
        <f t="shared" si="1"/>
        <v>231600</v>
      </c>
      <c r="I16" s="33">
        <f t="shared" si="2"/>
        <v>80598.45</v>
      </c>
      <c r="J16" s="20">
        <f t="shared" si="0"/>
        <v>34.80071243523316</v>
      </c>
    </row>
    <row r="17" spans="1:10" ht="12.75">
      <c r="A17" s="2">
        <v>600</v>
      </c>
      <c r="B17" s="3"/>
      <c r="C17" s="9" t="s">
        <v>20</v>
      </c>
      <c r="D17" s="6">
        <f>SUM(D20,D18)</f>
        <v>276000</v>
      </c>
      <c r="E17" s="6">
        <f>SUM(E20,E18)</f>
        <v>25000</v>
      </c>
      <c r="F17" s="6">
        <f>SUM(F20,F18)</f>
        <v>0</v>
      </c>
      <c r="G17" s="6">
        <f>SUM(G20,G18)</f>
        <v>0</v>
      </c>
      <c r="H17" s="28">
        <f>SUM(D17,F17)</f>
        <v>276000</v>
      </c>
      <c r="I17" s="29">
        <f>SUM(E17,G17)</f>
        <v>25000</v>
      </c>
      <c r="J17" s="24">
        <f t="shared" si="0"/>
        <v>9.057971014492754</v>
      </c>
    </row>
    <row r="18" spans="1:10" ht="12.75">
      <c r="A18" s="15"/>
      <c r="B18" s="12">
        <v>60014</v>
      </c>
      <c r="C18" s="13" t="s">
        <v>106</v>
      </c>
      <c r="D18" s="14">
        <f>D19</f>
        <v>30000</v>
      </c>
      <c r="E18" s="14">
        <f>E19</f>
        <v>25000</v>
      </c>
      <c r="F18" s="14"/>
      <c r="G18" s="14"/>
      <c r="H18" s="30"/>
      <c r="I18" s="31"/>
      <c r="J18" s="23"/>
    </row>
    <row r="19" spans="1:10" ht="25.5">
      <c r="A19" s="43"/>
      <c r="B19" s="8">
        <v>2320</v>
      </c>
      <c r="C19" s="10" t="s">
        <v>105</v>
      </c>
      <c r="D19" s="11">
        <v>30000</v>
      </c>
      <c r="E19" s="11">
        <v>25000</v>
      </c>
      <c r="F19" s="11"/>
      <c r="G19" s="11"/>
      <c r="H19" s="34"/>
      <c r="I19" s="33"/>
      <c r="J19" s="25"/>
    </row>
    <row r="20" spans="1:10" ht="12.75">
      <c r="A20" s="15"/>
      <c r="B20" s="12">
        <v>60016</v>
      </c>
      <c r="C20" s="13" t="s">
        <v>21</v>
      </c>
      <c r="D20" s="14">
        <f>SUM(D21:D22)</f>
        <v>246000</v>
      </c>
      <c r="E20" s="14">
        <f>SUM(E21:E22)</f>
        <v>0</v>
      </c>
      <c r="F20" s="7"/>
      <c r="G20" s="7"/>
      <c r="H20" s="34">
        <f t="shared" si="1"/>
        <v>246000</v>
      </c>
      <c r="I20" s="33">
        <f t="shared" si="2"/>
        <v>0</v>
      </c>
      <c r="J20" s="25">
        <f t="shared" si="0"/>
        <v>0</v>
      </c>
    </row>
    <row r="21" spans="1:10" ht="12.75">
      <c r="A21" s="4"/>
      <c r="B21" s="5" t="s">
        <v>17</v>
      </c>
      <c r="C21" s="1" t="s">
        <v>18</v>
      </c>
      <c r="D21" s="1">
        <v>1000</v>
      </c>
      <c r="E21" s="7">
        <v>0</v>
      </c>
      <c r="F21" s="7"/>
      <c r="G21" s="7"/>
      <c r="H21" s="32">
        <f t="shared" si="1"/>
        <v>1000</v>
      </c>
      <c r="I21" s="33">
        <f t="shared" si="2"/>
        <v>0</v>
      </c>
      <c r="J21" s="20">
        <f t="shared" si="0"/>
        <v>0</v>
      </c>
    </row>
    <row r="22" spans="1:10" ht="25.5">
      <c r="A22" s="4"/>
      <c r="B22" s="5">
        <v>6260</v>
      </c>
      <c r="C22" s="1" t="s">
        <v>22</v>
      </c>
      <c r="D22" s="7">
        <v>245000</v>
      </c>
      <c r="E22" s="7">
        <v>0</v>
      </c>
      <c r="F22" s="7"/>
      <c r="G22" s="7"/>
      <c r="H22" s="32">
        <f t="shared" si="1"/>
        <v>245000</v>
      </c>
      <c r="I22" s="33">
        <f t="shared" si="2"/>
        <v>0</v>
      </c>
      <c r="J22" s="20">
        <f t="shared" si="0"/>
        <v>0</v>
      </c>
    </row>
    <row r="23" spans="1:10" ht="12.75">
      <c r="A23" s="2">
        <v>700</v>
      </c>
      <c r="B23" s="3"/>
      <c r="C23" s="9" t="s">
        <v>23</v>
      </c>
      <c r="D23" s="6">
        <f>SUM(D24)</f>
        <v>303300</v>
      </c>
      <c r="E23" s="6">
        <f>SUM(E24)</f>
        <v>69546.29</v>
      </c>
      <c r="F23" s="7"/>
      <c r="G23" s="7"/>
      <c r="H23" s="28">
        <f t="shared" si="1"/>
        <v>303300</v>
      </c>
      <c r="I23" s="29">
        <f t="shared" si="2"/>
        <v>69546.29</v>
      </c>
      <c r="J23" s="24">
        <f t="shared" si="0"/>
        <v>22.929868117375534</v>
      </c>
    </row>
    <row r="24" spans="1:10" ht="25.5">
      <c r="A24" s="12"/>
      <c r="B24" s="12">
        <v>70005</v>
      </c>
      <c r="C24" s="13" t="s">
        <v>24</v>
      </c>
      <c r="D24" s="14">
        <f>SUM(D25:D28)</f>
        <v>303300</v>
      </c>
      <c r="E24" s="14">
        <f>SUM(E25:E28)</f>
        <v>69546.29</v>
      </c>
      <c r="F24" s="7"/>
      <c r="G24" s="7"/>
      <c r="H24" s="30">
        <f t="shared" si="1"/>
        <v>303300</v>
      </c>
      <c r="I24" s="31">
        <f t="shared" si="2"/>
        <v>69546.29</v>
      </c>
      <c r="J24" s="23">
        <f t="shared" si="0"/>
        <v>22.929868117375534</v>
      </c>
    </row>
    <row r="25" spans="1:10" ht="12.75">
      <c r="A25" s="5"/>
      <c r="B25" s="5" t="s">
        <v>13</v>
      </c>
      <c r="C25" s="1" t="s">
        <v>14</v>
      </c>
      <c r="D25" s="7">
        <v>74200</v>
      </c>
      <c r="E25" s="7">
        <v>38828.63</v>
      </c>
      <c r="F25" s="7"/>
      <c r="G25" s="7"/>
      <c r="H25" s="32">
        <f t="shared" si="1"/>
        <v>74200</v>
      </c>
      <c r="I25" s="33">
        <f t="shared" si="2"/>
        <v>38828.63</v>
      </c>
      <c r="J25" s="20">
        <f t="shared" si="0"/>
        <v>52.329690026954175</v>
      </c>
    </row>
    <row r="26" spans="1:10" ht="25.5">
      <c r="A26" s="5"/>
      <c r="B26" s="5" t="s">
        <v>98</v>
      </c>
      <c r="C26" s="1" t="s">
        <v>100</v>
      </c>
      <c r="D26" s="7">
        <v>229000</v>
      </c>
      <c r="E26" s="7">
        <v>29853.4</v>
      </c>
      <c r="F26" s="7"/>
      <c r="G26" s="7"/>
      <c r="H26" s="32">
        <f>SUM(D26)</f>
        <v>229000</v>
      </c>
      <c r="I26" s="33">
        <f>SUM(E26)</f>
        <v>29853.4</v>
      </c>
      <c r="J26" s="20">
        <f>((I26*100)/H26)</f>
        <v>13.036419213973799</v>
      </c>
    </row>
    <row r="27" spans="1:10" ht="12.75">
      <c r="A27" s="5"/>
      <c r="B27" s="5" t="s">
        <v>25</v>
      </c>
      <c r="C27" s="1" t="s">
        <v>26</v>
      </c>
      <c r="D27" s="7">
        <v>100</v>
      </c>
      <c r="E27" s="7">
        <v>110.93</v>
      </c>
      <c r="F27" s="7"/>
      <c r="G27" s="7"/>
      <c r="H27" s="32">
        <f t="shared" si="1"/>
        <v>100</v>
      </c>
      <c r="I27" s="33">
        <f t="shared" si="2"/>
        <v>110.93</v>
      </c>
      <c r="J27" s="20">
        <f t="shared" si="0"/>
        <v>110.93</v>
      </c>
    </row>
    <row r="28" spans="1:10" ht="12.75">
      <c r="A28" s="5"/>
      <c r="B28" s="5" t="s">
        <v>7</v>
      </c>
      <c r="C28" s="1" t="s">
        <v>8</v>
      </c>
      <c r="D28" s="7">
        <v>0</v>
      </c>
      <c r="E28" s="7">
        <v>753.33</v>
      </c>
      <c r="F28" s="7"/>
      <c r="G28" s="7"/>
      <c r="H28" s="32">
        <f t="shared" si="1"/>
        <v>0</v>
      </c>
      <c r="I28" s="33">
        <f t="shared" si="2"/>
        <v>753.33</v>
      </c>
      <c r="J28" s="20"/>
    </row>
    <row r="29" spans="1:10" ht="12.75">
      <c r="A29" s="3">
        <v>750</v>
      </c>
      <c r="B29" s="3"/>
      <c r="C29" s="9" t="s">
        <v>28</v>
      </c>
      <c r="D29" s="6">
        <f>SUM(D30,D33,D36)</f>
        <v>713799</v>
      </c>
      <c r="E29" s="6">
        <f>SUM(E30,E33,E36)</f>
        <v>57437.56</v>
      </c>
      <c r="F29" s="6">
        <f>SUM(F30)</f>
        <v>71937</v>
      </c>
      <c r="G29" s="6">
        <f>SUM(G30)</f>
        <v>38736</v>
      </c>
      <c r="H29" s="28">
        <f>SUM(D29,F29)</f>
        <v>785736</v>
      </c>
      <c r="I29" s="29">
        <f>SUM(E29,G29)</f>
        <v>96173.56</v>
      </c>
      <c r="J29" s="24">
        <f t="shared" si="0"/>
        <v>12.239933005487849</v>
      </c>
    </row>
    <row r="30" spans="1:10" ht="12.75">
      <c r="A30" s="12"/>
      <c r="B30" s="12">
        <v>75011</v>
      </c>
      <c r="C30" s="13" t="s">
        <v>29</v>
      </c>
      <c r="D30" s="14">
        <f>SUM(D31)</f>
        <v>1000</v>
      </c>
      <c r="E30" s="14">
        <f>SUM(E31)</f>
        <v>217.5</v>
      </c>
      <c r="F30" s="14">
        <v>71937</v>
      </c>
      <c r="G30" s="14">
        <v>38736</v>
      </c>
      <c r="H30" s="30">
        <f>SUM(D30,F30)</f>
        <v>72937</v>
      </c>
      <c r="I30" s="31">
        <f>SUM(E30,G30)</f>
        <v>38953.5</v>
      </c>
      <c r="J30" s="23">
        <f t="shared" si="0"/>
        <v>53.40704991979379</v>
      </c>
    </row>
    <row r="31" spans="1:10" ht="38.25">
      <c r="A31" s="5"/>
      <c r="B31" s="5">
        <v>2360</v>
      </c>
      <c r="C31" s="1" t="s">
        <v>30</v>
      </c>
      <c r="D31" s="7">
        <v>1000</v>
      </c>
      <c r="E31" s="7">
        <v>217.5</v>
      </c>
      <c r="F31" s="7"/>
      <c r="G31" s="7"/>
      <c r="H31" s="32">
        <f t="shared" si="1"/>
        <v>1000</v>
      </c>
      <c r="I31" s="33">
        <f t="shared" si="2"/>
        <v>217.5</v>
      </c>
      <c r="J31" s="20">
        <f t="shared" si="0"/>
        <v>21.75</v>
      </c>
    </row>
    <row r="32" spans="1:10" ht="12.75">
      <c r="A32" s="5"/>
      <c r="B32" s="5">
        <v>2010</v>
      </c>
      <c r="C32" s="1" t="s">
        <v>84</v>
      </c>
      <c r="D32" s="7"/>
      <c r="E32" s="7"/>
      <c r="F32" s="7">
        <v>69505</v>
      </c>
      <c r="G32" s="7">
        <v>37429</v>
      </c>
      <c r="H32" s="32">
        <f>SUM(F32)</f>
        <v>69505</v>
      </c>
      <c r="I32" s="33">
        <f>SUM(E32,G32)</f>
        <v>37429</v>
      </c>
      <c r="J32" s="20">
        <f t="shared" si="0"/>
        <v>53.8508021005683</v>
      </c>
    </row>
    <row r="33" spans="1:10" ht="12.75">
      <c r="A33" s="12"/>
      <c r="B33" s="12">
        <v>75023</v>
      </c>
      <c r="C33" s="13" t="s">
        <v>31</v>
      </c>
      <c r="D33" s="14">
        <f>SUM(D34:D35)</f>
        <v>677799</v>
      </c>
      <c r="E33" s="14">
        <f>SUM(E34:E35)</f>
        <v>22750.06</v>
      </c>
      <c r="F33" s="14"/>
      <c r="G33" s="14"/>
      <c r="H33" s="30">
        <f t="shared" si="1"/>
        <v>677799</v>
      </c>
      <c r="I33" s="31">
        <f t="shared" si="2"/>
        <v>22750.06</v>
      </c>
      <c r="J33" s="23">
        <f t="shared" si="0"/>
        <v>3.356461133757943</v>
      </c>
    </row>
    <row r="34" spans="1:10" ht="12.75">
      <c r="A34" s="5"/>
      <c r="B34" s="5" t="s">
        <v>25</v>
      </c>
      <c r="C34" s="1" t="s">
        <v>26</v>
      </c>
      <c r="D34" s="7">
        <v>674999</v>
      </c>
      <c r="E34" s="7">
        <v>22660.06</v>
      </c>
      <c r="F34" s="7"/>
      <c r="G34" s="7"/>
      <c r="H34" s="32">
        <f t="shared" si="1"/>
        <v>674999</v>
      </c>
      <c r="I34" s="33">
        <f t="shared" si="2"/>
        <v>22660.06</v>
      </c>
      <c r="J34" s="20">
        <f t="shared" si="0"/>
        <v>3.3570508993346655</v>
      </c>
    </row>
    <row r="35" spans="1:10" ht="12.75">
      <c r="A35" s="5"/>
      <c r="B35" s="5" t="s">
        <v>7</v>
      </c>
      <c r="C35" s="1" t="s">
        <v>8</v>
      </c>
      <c r="D35" s="7">
        <v>2800</v>
      </c>
      <c r="E35" s="7">
        <v>90</v>
      </c>
      <c r="F35" s="7"/>
      <c r="G35" s="7"/>
      <c r="H35" s="32">
        <f t="shared" si="1"/>
        <v>2800</v>
      </c>
      <c r="I35" s="33">
        <f t="shared" si="2"/>
        <v>90</v>
      </c>
      <c r="J35" s="20">
        <f t="shared" si="0"/>
        <v>3.2142857142857144</v>
      </c>
    </row>
    <row r="36" spans="1:10" ht="12.75">
      <c r="A36" s="12"/>
      <c r="B36" s="12">
        <v>75075</v>
      </c>
      <c r="C36" s="13" t="s">
        <v>95</v>
      </c>
      <c r="D36" s="14">
        <f>SUM(D37:D38)</f>
        <v>35000</v>
      </c>
      <c r="E36" s="14">
        <f>SUM(E37:E38)</f>
        <v>34470</v>
      </c>
      <c r="F36" s="14"/>
      <c r="G36" s="14"/>
      <c r="H36" s="32">
        <f>SUM(D36)</f>
        <v>35000</v>
      </c>
      <c r="I36" s="33">
        <f t="shared" si="2"/>
        <v>34470</v>
      </c>
      <c r="J36" s="20">
        <f t="shared" si="0"/>
        <v>98.48571428571428</v>
      </c>
    </row>
    <row r="37" spans="1:10" ht="25.5">
      <c r="A37" s="8"/>
      <c r="B37" s="8" t="s">
        <v>19</v>
      </c>
      <c r="C37" s="10" t="s">
        <v>97</v>
      </c>
      <c r="D37" s="11">
        <v>15000</v>
      </c>
      <c r="E37" s="11">
        <v>17400</v>
      </c>
      <c r="F37" s="11"/>
      <c r="G37" s="11"/>
      <c r="H37" s="32">
        <f>SUM(D37)</f>
        <v>15000</v>
      </c>
      <c r="I37" s="33">
        <f t="shared" si="2"/>
        <v>17400</v>
      </c>
      <c r="J37" s="20">
        <f t="shared" si="0"/>
        <v>116</v>
      </c>
    </row>
    <row r="38" spans="1:10" ht="12.75">
      <c r="A38" s="5"/>
      <c r="B38" s="5" t="s">
        <v>7</v>
      </c>
      <c r="C38" s="1" t="s">
        <v>8</v>
      </c>
      <c r="D38" s="7">
        <v>20000</v>
      </c>
      <c r="E38" s="7">
        <v>17070</v>
      </c>
      <c r="F38" s="7"/>
      <c r="G38" s="7"/>
      <c r="H38" s="32">
        <f t="shared" si="1"/>
        <v>20000</v>
      </c>
      <c r="I38" s="33">
        <f t="shared" si="2"/>
        <v>17070</v>
      </c>
      <c r="J38" s="20">
        <f t="shared" si="0"/>
        <v>85.35</v>
      </c>
    </row>
    <row r="39" spans="1:10" ht="25.5">
      <c r="A39" s="3">
        <v>751</v>
      </c>
      <c r="B39" s="3"/>
      <c r="C39" s="9" t="s">
        <v>85</v>
      </c>
      <c r="D39" s="6">
        <v>0</v>
      </c>
      <c r="E39" s="6">
        <v>0</v>
      </c>
      <c r="F39" s="6">
        <f>SUM(F40,F42,F44)</f>
        <v>15157</v>
      </c>
      <c r="G39" s="6">
        <f>SUM(G40,G42,G44)</f>
        <v>14749</v>
      </c>
      <c r="H39" s="28">
        <f aca="true" t="shared" si="3" ref="H39:I48">SUM(D39,F39)</f>
        <v>15157</v>
      </c>
      <c r="I39" s="29">
        <f t="shared" si="3"/>
        <v>14749</v>
      </c>
      <c r="J39" s="24">
        <f t="shared" si="0"/>
        <v>97.30817444085241</v>
      </c>
    </row>
    <row r="40" spans="1:10" ht="25.5">
      <c r="A40" s="12"/>
      <c r="B40" s="12">
        <v>75101</v>
      </c>
      <c r="C40" s="10" t="s">
        <v>85</v>
      </c>
      <c r="D40" s="14"/>
      <c r="E40" s="14"/>
      <c r="F40" s="14">
        <f>F41</f>
        <v>816</v>
      </c>
      <c r="G40" s="14">
        <f>G41</f>
        <v>408</v>
      </c>
      <c r="H40" s="30">
        <f t="shared" si="3"/>
        <v>816</v>
      </c>
      <c r="I40" s="31">
        <f t="shared" si="3"/>
        <v>408</v>
      </c>
      <c r="J40" s="23">
        <f t="shared" si="0"/>
        <v>50</v>
      </c>
    </row>
    <row r="41" spans="1:10" ht="12.75">
      <c r="A41" s="8"/>
      <c r="B41" s="8">
        <v>2010</v>
      </c>
      <c r="C41" s="1" t="s">
        <v>84</v>
      </c>
      <c r="D41" s="11"/>
      <c r="E41" s="11"/>
      <c r="F41" s="11">
        <v>816</v>
      </c>
      <c r="G41" s="11">
        <v>408</v>
      </c>
      <c r="H41" s="32">
        <f t="shared" si="3"/>
        <v>816</v>
      </c>
      <c r="I41" s="33">
        <f t="shared" si="3"/>
        <v>408</v>
      </c>
      <c r="J41" s="20">
        <f t="shared" si="0"/>
        <v>50</v>
      </c>
    </row>
    <row r="42" spans="1:10" ht="25.5">
      <c r="A42" s="12"/>
      <c r="B42" s="12">
        <v>75109</v>
      </c>
      <c r="C42" s="13" t="s">
        <v>107</v>
      </c>
      <c r="D42" s="14"/>
      <c r="E42" s="14"/>
      <c r="F42" s="14">
        <f>F43</f>
        <v>4133</v>
      </c>
      <c r="G42" s="14">
        <f>G43</f>
        <v>4133</v>
      </c>
      <c r="H42" s="32">
        <f aca="true" t="shared" si="4" ref="H42:I45">SUM(D42,F42)</f>
        <v>4133</v>
      </c>
      <c r="I42" s="33">
        <f t="shared" si="4"/>
        <v>4133</v>
      </c>
      <c r="J42" s="20">
        <f>((I42*100)/H42)</f>
        <v>100</v>
      </c>
    </row>
    <row r="43" spans="1:10" ht="12.75">
      <c r="A43" s="8"/>
      <c r="B43" s="8">
        <v>2010</v>
      </c>
      <c r="C43" s="1" t="s">
        <v>84</v>
      </c>
      <c r="D43" s="11"/>
      <c r="E43" s="11"/>
      <c r="F43" s="11">
        <v>4133</v>
      </c>
      <c r="G43" s="11">
        <v>4133</v>
      </c>
      <c r="H43" s="32">
        <f t="shared" si="4"/>
        <v>4133</v>
      </c>
      <c r="I43" s="33">
        <f t="shared" si="4"/>
        <v>4133</v>
      </c>
      <c r="J43" s="20">
        <f>((I43*100)/H43)</f>
        <v>100</v>
      </c>
    </row>
    <row r="44" spans="1:10" ht="12.75">
      <c r="A44" s="12"/>
      <c r="B44" s="12">
        <v>75113</v>
      </c>
      <c r="C44" s="13" t="s">
        <v>108</v>
      </c>
      <c r="D44" s="14"/>
      <c r="E44" s="14"/>
      <c r="F44" s="14">
        <f>F45</f>
        <v>10208</v>
      </c>
      <c r="G44" s="14">
        <f>G45</f>
        <v>10208</v>
      </c>
      <c r="H44" s="32">
        <f t="shared" si="4"/>
        <v>10208</v>
      </c>
      <c r="I44" s="33">
        <f t="shared" si="4"/>
        <v>10208</v>
      </c>
      <c r="J44" s="20">
        <f>((I44*100)/H44)</f>
        <v>100</v>
      </c>
    </row>
    <row r="45" spans="1:10" ht="12.75">
      <c r="A45" s="8"/>
      <c r="B45" s="8">
        <v>2010</v>
      </c>
      <c r="C45" s="1" t="s">
        <v>84</v>
      </c>
      <c r="D45" s="11"/>
      <c r="E45" s="11"/>
      <c r="F45" s="11">
        <v>10208</v>
      </c>
      <c r="G45" s="11">
        <v>10208</v>
      </c>
      <c r="H45" s="32">
        <f t="shared" si="4"/>
        <v>10208</v>
      </c>
      <c r="I45" s="33">
        <f t="shared" si="4"/>
        <v>10208</v>
      </c>
      <c r="J45" s="20">
        <f>((I45*100)/H45)</f>
        <v>100</v>
      </c>
    </row>
    <row r="46" spans="1:10" ht="25.5">
      <c r="A46" s="3">
        <v>754</v>
      </c>
      <c r="B46" s="3"/>
      <c r="C46" s="9" t="s">
        <v>88</v>
      </c>
      <c r="D46" s="6"/>
      <c r="E46" s="6"/>
      <c r="F46" s="6">
        <f>SUM(F47)</f>
        <v>600</v>
      </c>
      <c r="G46" s="6">
        <f>SUM(G47)</f>
        <v>600</v>
      </c>
      <c r="H46" s="28">
        <f t="shared" si="3"/>
        <v>600</v>
      </c>
      <c r="I46" s="29">
        <f t="shared" si="3"/>
        <v>600</v>
      </c>
      <c r="J46" s="24">
        <f t="shared" si="0"/>
        <v>100</v>
      </c>
    </row>
    <row r="47" spans="1:10" ht="12.75">
      <c r="A47" s="12"/>
      <c r="B47" s="12">
        <v>75414</v>
      </c>
      <c r="C47" s="13" t="s">
        <v>86</v>
      </c>
      <c r="D47" s="14"/>
      <c r="E47" s="14"/>
      <c r="F47" s="14">
        <f>SUM(F48:F48)</f>
        <v>600</v>
      </c>
      <c r="G47" s="14">
        <f>SUM(G48:G48)</f>
        <v>600</v>
      </c>
      <c r="H47" s="30">
        <f t="shared" si="3"/>
        <v>600</v>
      </c>
      <c r="I47" s="31">
        <f t="shared" si="3"/>
        <v>600</v>
      </c>
      <c r="J47" s="23">
        <f t="shared" si="0"/>
        <v>100</v>
      </c>
    </row>
    <row r="48" spans="1:10" ht="12.75">
      <c r="A48" s="8"/>
      <c r="B48" s="8">
        <v>2010</v>
      </c>
      <c r="C48" s="1" t="s">
        <v>84</v>
      </c>
      <c r="D48" s="11"/>
      <c r="E48" s="11"/>
      <c r="F48" s="11">
        <v>600</v>
      </c>
      <c r="G48" s="11">
        <v>600</v>
      </c>
      <c r="H48" s="32">
        <f t="shared" si="3"/>
        <v>600</v>
      </c>
      <c r="I48" s="33">
        <f t="shared" si="3"/>
        <v>600</v>
      </c>
      <c r="J48" s="20">
        <f t="shared" si="0"/>
        <v>100</v>
      </c>
    </row>
    <row r="49" spans="1:10" ht="25.5">
      <c r="A49" s="3">
        <v>756</v>
      </c>
      <c r="B49" s="3"/>
      <c r="C49" s="9" t="s">
        <v>32</v>
      </c>
      <c r="D49" s="6">
        <f>SUM(D50,D53,D59,D68,D72)</f>
        <v>4887804</v>
      </c>
      <c r="E49" s="6">
        <f>SUM(E50,E53,E59,E68,E72)</f>
        <v>2317752.96</v>
      </c>
      <c r="F49" s="7"/>
      <c r="G49" s="7"/>
      <c r="H49" s="28">
        <f t="shared" si="1"/>
        <v>4887804</v>
      </c>
      <c r="I49" s="29">
        <f t="shared" si="2"/>
        <v>2317752.96</v>
      </c>
      <c r="J49" s="20">
        <f t="shared" si="0"/>
        <v>47.41910600343222</v>
      </c>
    </row>
    <row r="50" spans="1:10" ht="25.5">
      <c r="A50" s="12"/>
      <c r="B50" s="12">
        <v>75601</v>
      </c>
      <c r="C50" s="13" t="s">
        <v>33</v>
      </c>
      <c r="D50" s="14">
        <f>SUM(D51:D52)</f>
        <v>5050</v>
      </c>
      <c r="E50" s="14">
        <f>SUM(E51:E52)</f>
        <v>5949.39</v>
      </c>
      <c r="F50" s="7"/>
      <c r="G50" s="7"/>
      <c r="H50" s="30">
        <f t="shared" si="1"/>
        <v>5050</v>
      </c>
      <c r="I50" s="31">
        <f t="shared" si="2"/>
        <v>5949.39</v>
      </c>
      <c r="J50" s="23">
        <f t="shared" si="0"/>
        <v>117.80970297029702</v>
      </c>
    </row>
    <row r="51" spans="1:10" ht="25.5">
      <c r="A51" s="5"/>
      <c r="B51" s="5" t="s">
        <v>34</v>
      </c>
      <c r="C51" s="1" t="s">
        <v>37</v>
      </c>
      <c r="D51" s="7">
        <v>5000</v>
      </c>
      <c r="E51" s="7">
        <v>5940.39</v>
      </c>
      <c r="F51" s="7"/>
      <c r="G51" s="7"/>
      <c r="H51" s="32">
        <f t="shared" si="1"/>
        <v>5000</v>
      </c>
      <c r="I51" s="33">
        <f t="shared" si="2"/>
        <v>5940.39</v>
      </c>
      <c r="J51" s="20">
        <f t="shared" si="0"/>
        <v>118.8078</v>
      </c>
    </row>
    <row r="52" spans="1:10" ht="12.75">
      <c r="A52" s="5"/>
      <c r="B52" s="5" t="s">
        <v>35</v>
      </c>
      <c r="C52" s="1" t="s">
        <v>36</v>
      </c>
      <c r="D52" s="7">
        <v>50</v>
      </c>
      <c r="E52" s="7">
        <v>9</v>
      </c>
      <c r="F52" s="7"/>
      <c r="G52" s="7"/>
      <c r="H52" s="32">
        <f t="shared" si="1"/>
        <v>50</v>
      </c>
      <c r="I52" s="33">
        <f t="shared" si="2"/>
        <v>9</v>
      </c>
      <c r="J52" s="20">
        <f t="shared" si="0"/>
        <v>18</v>
      </c>
    </row>
    <row r="53" spans="1:10" ht="51.75" customHeight="1">
      <c r="A53" s="12"/>
      <c r="B53" s="12">
        <v>75615</v>
      </c>
      <c r="C53" s="13" t="s">
        <v>38</v>
      </c>
      <c r="D53" s="16">
        <f>SUM(D54:D58)</f>
        <v>2461600</v>
      </c>
      <c r="E53" s="16">
        <f>SUM(E54:E58)</f>
        <v>1206443.4</v>
      </c>
      <c r="F53" s="7"/>
      <c r="G53" s="14"/>
      <c r="H53" s="35">
        <f t="shared" si="1"/>
        <v>2461600</v>
      </c>
      <c r="I53" s="36">
        <f t="shared" si="2"/>
        <v>1206443.4</v>
      </c>
      <c r="J53" s="26">
        <f t="shared" si="0"/>
        <v>49.01053786155345</v>
      </c>
    </row>
    <row r="54" spans="1:10" ht="12.75">
      <c r="A54" s="5"/>
      <c r="B54" s="5" t="s">
        <v>39</v>
      </c>
      <c r="C54" s="1" t="s">
        <v>40</v>
      </c>
      <c r="D54" s="7">
        <v>2440000</v>
      </c>
      <c r="E54" s="7">
        <v>1194848.4</v>
      </c>
      <c r="F54" s="7"/>
      <c r="G54" s="7"/>
      <c r="H54" s="32">
        <f t="shared" si="1"/>
        <v>2440000</v>
      </c>
      <c r="I54" s="33">
        <f t="shared" si="2"/>
        <v>1194848.4</v>
      </c>
      <c r="J54" s="20">
        <f t="shared" si="0"/>
        <v>48.96919672131147</v>
      </c>
    </row>
    <row r="55" spans="1:10" ht="12.75">
      <c r="A55" s="5"/>
      <c r="B55" s="5" t="s">
        <v>41</v>
      </c>
      <c r="C55" s="1" t="s">
        <v>42</v>
      </c>
      <c r="D55" s="7">
        <v>3500</v>
      </c>
      <c r="E55" s="7">
        <v>2025</v>
      </c>
      <c r="F55" s="7"/>
      <c r="G55" s="7"/>
      <c r="H55" s="32">
        <f t="shared" si="1"/>
        <v>3500</v>
      </c>
      <c r="I55" s="33">
        <f t="shared" si="2"/>
        <v>2025</v>
      </c>
      <c r="J55" s="20">
        <f t="shared" si="0"/>
        <v>57.857142857142854</v>
      </c>
    </row>
    <row r="56" spans="1:10" ht="12.75">
      <c r="A56" s="5"/>
      <c r="B56" s="5" t="s">
        <v>43</v>
      </c>
      <c r="C56" s="1" t="s">
        <v>44</v>
      </c>
      <c r="D56" s="7">
        <v>18000</v>
      </c>
      <c r="E56" s="7">
        <v>9570</v>
      </c>
      <c r="F56" s="7"/>
      <c r="G56" s="7"/>
      <c r="H56" s="32">
        <f t="shared" si="1"/>
        <v>18000</v>
      </c>
      <c r="I56" s="33">
        <f t="shared" si="2"/>
        <v>9570</v>
      </c>
      <c r="J56" s="20">
        <f t="shared" si="0"/>
        <v>53.166666666666664</v>
      </c>
    </row>
    <row r="57" spans="1:10" ht="25.5">
      <c r="A57" s="5"/>
      <c r="B57" s="5" t="s">
        <v>49</v>
      </c>
      <c r="C57" s="1" t="s">
        <v>50</v>
      </c>
      <c r="D57" s="7">
        <v>100</v>
      </c>
      <c r="E57" s="7">
        <v>0</v>
      </c>
      <c r="F57" s="7"/>
      <c r="G57" s="7"/>
      <c r="H57" s="32">
        <f t="shared" si="1"/>
        <v>100</v>
      </c>
      <c r="I57" s="33">
        <f t="shared" si="2"/>
        <v>0</v>
      </c>
      <c r="J57" s="20">
        <f t="shared" si="0"/>
        <v>0</v>
      </c>
    </row>
    <row r="58" spans="1:10" ht="12.75">
      <c r="A58" s="5"/>
      <c r="B58" s="5" t="s">
        <v>35</v>
      </c>
      <c r="C58" s="1" t="s">
        <v>36</v>
      </c>
      <c r="D58" s="7">
        <v>0</v>
      </c>
      <c r="E58" s="7">
        <v>0</v>
      </c>
      <c r="F58" s="7"/>
      <c r="G58" s="7"/>
      <c r="H58" s="32">
        <f t="shared" si="1"/>
        <v>0</v>
      </c>
      <c r="I58" s="33">
        <f t="shared" si="2"/>
        <v>0</v>
      </c>
      <c r="J58" s="20"/>
    </row>
    <row r="59" spans="1:10" ht="49.5" customHeight="1">
      <c r="A59" s="12"/>
      <c r="B59" s="12">
        <v>75616</v>
      </c>
      <c r="C59" s="13" t="s">
        <v>45</v>
      </c>
      <c r="D59" s="16">
        <f>SUM(D60:D67)</f>
        <v>925000</v>
      </c>
      <c r="E59" s="16">
        <f>SUM(E60:E67)</f>
        <v>501877.18</v>
      </c>
      <c r="F59" s="21"/>
      <c r="G59" s="21"/>
      <c r="H59" s="37">
        <f t="shared" si="1"/>
        <v>925000</v>
      </c>
      <c r="I59" s="36">
        <f t="shared" si="2"/>
        <v>501877.18</v>
      </c>
      <c r="J59" s="26">
        <f t="shared" si="0"/>
        <v>54.25699243243243</v>
      </c>
    </row>
    <row r="60" spans="1:10" ht="12.75">
      <c r="A60" s="5"/>
      <c r="B60" s="5" t="s">
        <v>39</v>
      </c>
      <c r="C60" s="1" t="s">
        <v>40</v>
      </c>
      <c r="D60" s="7">
        <v>380000</v>
      </c>
      <c r="E60" s="7">
        <v>213970.5</v>
      </c>
      <c r="F60" s="7"/>
      <c r="G60" s="7"/>
      <c r="H60" s="32">
        <f t="shared" si="1"/>
        <v>380000</v>
      </c>
      <c r="I60" s="33">
        <f t="shared" si="2"/>
        <v>213970.5</v>
      </c>
      <c r="J60" s="20">
        <f t="shared" si="0"/>
        <v>56.308026315789476</v>
      </c>
    </row>
    <row r="61" spans="1:10" ht="12.75">
      <c r="A61" s="5"/>
      <c r="B61" s="5" t="s">
        <v>41</v>
      </c>
      <c r="C61" s="1" t="s">
        <v>42</v>
      </c>
      <c r="D61" s="7">
        <v>340000</v>
      </c>
      <c r="E61" s="7">
        <v>189389.73</v>
      </c>
      <c r="F61" s="7"/>
      <c r="G61" s="7"/>
      <c r="H61" s="32">
        <f t="shared" si="1"/>
        <v>340000</v>
      </c>
      <c r="I61" s="33">
        <f t="shared" si="2"/>
        <v>189389.73</v>
      </c>
      <c r="J61" s="20">
        <f t="shared" si="0"/>
        <v>55.70286176470588</v>
      </c>
    </row>
    <row r="62" spans="1:10" ht="12.75">
      <c r="A62" s="5"/>
      <c r="B62" s="5" t="s">
        <v>43</v>
      </c>
      <c r="C62" s="1" t="s">
        <v>44</v>
      </c>
      <c r="D62" s="7">
        <v>20000</v>
      </c>
      <c r="E62" s="7">
        <v>13479.3</v>
      </c>
      <c r="F62" s="7"/>
      <c r="G62" s="7"/>
      <c r="H62" s="32">
        <f t="shared" si="1"/>
        <v>20000</v>
      </c>
      <c r="I62" s="33">
        <f t="shared" si="2"/>
        <v>13479.3</v>
      </c>
      <c r="J62" s="20">
        <f t="shared" si="0"/>
        <v>67.3965</v>
      </c>
    </row>
    <row r="63" spans="1:10" ht="12.75" customHeight="1">
      <c r="A63" s="5"/>
      <c r="B63" s="5" t="s">
        <v>46</v>
      </c>
      <c r="C63" s="1" t="s">
        <v>53</v>
      </c>
      <c r="D63" s="7">
        <v>72000</v>
      </c>
      <c r="E63" s="7">
        <v>32920.9</v>
      </c>
      <c r="F63" s="7"/>
      <c r="G63" s="7"/>
      <c r="H63" s="32">
        <f t="shared" si="1"/>
        <v>72000</v>
      </c>
      <c r="I63" s="33">
        <f t="shared" si="2"/>
        <v>32920.9</v>
      </c>
      <c r="J63" s="20">
        <f t="shared" si="0"/>
        <v>45.72347222222222</v>
      </c>
    </row>
    <row r="64" spans="1:10" ht="12.75">
      <c r="A64" s="5"/>
      <c r="B64" s="5" t="s">
        <v>47</v>
      </c>
      <c r="C64" s="1" t="s">
        <v>52</v>
      </c>
      <c r="D64" s="7">
        <v>10000</v>
      </c>
      <c r="E64" s="7">
        <v>1751</v>
      </c>
      <c r="F64" s="7"/>
      <c r="G64" s="7"/>
      <c r="H64" s="32">
        <f t="shared" si="1"/>
        <v>10000</v>
      </c>
      <c r="I64" s="33">
        <f t="shared" si="2"/>
        <v>1751</v>
      </c>
      <c r="J64" s="20">
        <f t="shared" si="0"/>
        <v>17.51</v>
      </c>
    </row>
    <row r="65" spans="1:10" ht="12.75">
      <c r="A65" s="5"/>
      <c r="B65" s="5" t="s">
        <v>48</v>
      </c>
      <c r="C65" s="1" t="s">
        <v>51</v>
      </c>
      <c r="D65" s="7">
        <v>100</v>
      </c>
      <c r="E65" s="7">
        <v>0</v>
      </c>
      <c r="F65" s="7"/>
      <c r="G65" s="7"/>
      <c r="H65" s="32">
        <f t="shared" si="1"/>
        <v>100</v>
      </c>
      <c r="I65" s="33">
        <f t="shared" si="2"/>
        <v>0</v>
      </c>
      <c r="J65" s="20">
        <f t="shared" si="0"/>
        <v>0</v>
      </c>
    </row>
    <row r="66" spans="1:10" ht="25.5">
      <c r="A66" s="5"/>
      <c r="B66" s="5" t="s">
        <v>49</v>
      </c>
      <c r="C66" s="1" t="s">
        <v>50</v>
      </c>
      <c r="D66" s="21">
        <v>99900</v>
      </c>
      <c r="E66" s="21">
        <v>48763.85</v>
      </c>
      <c r="F66" s="21"/>
      <c r="G66" s="21"/>
      <c r="H66" s="37">
        <f t="shared" si="1"/>
        <v>99900</v>
      </c>
      <c r="I66" s="38">
        <f t="shared" si="2"/>
        <v>48763.85</v>
      </c>
      <c r="J66" s="22">
        <f t="shared" si="0"/>
        <v>48.81266266266266</v>
      </c>
    </row>
    <row r="67" spans="1:10" ht="12.75">
      <c r="A67" s="5"/>
      <c r="B67" s="5" t="s">
        <v>35</v>
      </c>
      <c r="C67" s="1" t="s">
        <v>36</v>
      </c>
      <c r="D67" s="7">
        <v>3000</v>
      </c>
      <c r="E67" s="7">
        <v>1601.9</v>
      </c>
      <c r="F67" s="7"/>
      <c r="G67" s="7"/>
      <c r="H67" s="32">
        <f t="shared" si="1"/>
        <v>3000</v>
      </c>
      <c r="I67" s="33">
        <f t="shared" si="2"/>
        <v>1601.9</v>
      </c>
      <c r="J67" s="20">
        <f t="shared" si="0"/>
        <v>53.39666666666667</v>
      </c>
    </row>
    <row r="68" spans="1:10" ht="12.75">
      <c r="A68" s="12"/>
      <c r="B68" s="12">
        <v>75618</v>
      </c>
      <c r="C68" s="13" t="s">
        <v>54</v>
      </c>
      <c r="D68" s="14">
        <f>SUM(D69:D71)</f>
        <v>29300</v>
      </c>
      <c r="E68" s="14">
        <f>SUM(E69:E71)</f>
        <v>11225.75</v>
      </c>
      <c r="F68" s="7"/>
      <c r="G68" s="7"/>
      <c r="H68" s="30">
        <f t="shared" si="1"/>
        <v>29300</v>
      </c>
      <c r="I68" s="31">
        <f t="shared" si="2"/>
        <v>11225.75</v>
      </c>
      <c r="J68" s="23">
        <f t="shared" si="0"/>
        <v>38.313139931740615</v>
      </c>
    </row>
    <row r="69" spans="1:10" ht="12.75">
      <c r="A69" s="5"/>
      <c r="B69" s="5" t="s">
        <v>55</v>
      </c>
      <c r="C69" s="1" t="s">
        <v>56</v>
      </c>
      <c r="D69" s="7">
        <v>21000</v>
      </c>
      <c r="E69" s="7">
        <v>9691.5</v>
      </c>
      <c r="F69" s="7"/>
      <c r="G69" s="7"/>
      <c r="H69" s="32">
        <f t="shared" si="1"/>
        <v>21000</v>
      </c>
      <c r="I69" s="33">
        <f t="shared" si="2"/>
        <v>9691.5</v>
      </c>
      <c r="J69" s="20">
        <f t="shared" si="0"/>
        <v>46.15</v>
      </c>
    </row>
    <row r="70" spans="1:10" ht="12.75">
      <c r="A70" s="5"/>
      <c r="B70" s="5" t="s">
        <v>27</v>
      </c>
      <c r="C70" s="1" t="s">
        <v>54</v>
      </c>
      <c r="D70" s="7">
        <v>1300</v>
      </c>
      <c r="E70" s="7">
        <v>417.25</v>
      </c>
      <c r="F70" s="7"/>
      <c r="G70" s="7"/>
      <c r="H70" s="32">
        <f t="shared" si="1"/>
        <v>1300</v>
      </c>
      <c r="I70" s="33">
        <f t="shared" si="2"/>
        <v>417.25</v>
      </c>
      <c r="J70" s="20"/>
    </row>
    <row r="71" spans="1:10" ht="12.75">
      <c r="A71" s="5"/>
      <c r="B71" s="5" t="s">
        <v>17</v>
      </c>
      <c r="C71" s="1" t="s">
        <v>18</v>
      </c>
      <c r="D71" s="7">
        <v>7000</v>
      </c>
      <c r="E71" s="7">
        <v>1117</v>
      </c>
      <c r="F71" s="7"/>
      <c r="G71" s="7"/>
      <c r="H71" s="32">
        <f t="shared" si="1"/>
        <v>7000</v>
      </c>
      <c r="I71" s="33">
        <f t="shared" si="2"/>
        <v>1117</v>
      </c>
      <c r="J71" s="20">
        <f t="shared" si="0"/>
        <v>15.957142857142857</v>
      </c>
    </row>
    <row r="72" spans="1:10" ht="25.5" customHeight="1">
      <c r="A72" s="12"/>
      <c r="B72" s="12">
        <v>75621</v>
      </c>
      <c r="C72" s="13" t="s">
        <v>57</v>
      </c>
      <c r="D72" s="14">
        <f>SUM(D73:D74)</f>
        <v>1466854</v>
      </c>
      <c r="E72" s="14">
        <f>SUM(E73:E74)</f>
        <v>592257.24</v>
      </c>
      <c r="F72" s="7"/>
      <c r="G72" s="7"/>
      <c r="H72" s="30">
        <f t="shared" si="1"/>
        <v>1466854</v>
      </c>
      <c r="I72" s="31">
        <f t="shared" si="2"/>
        <v>592257.24</v>
      </c>
      <c r="J72" s="23">
        <f t="shared" si="0"/>
        <v>40.37601833583983</v>
      </c>
    </row>
    <row r="73" spans="1:10" ht="25.5">
      <c r="A73" s="5"/>
      <c r="B73" s="5" t="s">
        <v>58</v>
      </c>
      <c r="C73" s="1" t="s">
        <v>59</v>
      </c>
      <c r="D73" s="7">
        <v>1466754</v>
      </c>
      <c r="E73" s="7">
        <v>591783</v>
      </c>
      <c r="F73" s="7"/>
      <c r="G73" s="7"/>
      <c r="H73" s="32">
        <f t="shared" si="1"/>
        <v>1466754</v>
      </c>
      <c r="I73" s="33">
        <f t="shared" si="2"/>
        <v>591783</v>
      </c>
      <c r="J73" s="20">
        <f t="shared" si="0"/>
        <v>40.346438462073394</v>
      </c>
    </row>
    <row r="74" spans="1:10" ht="25.5">
      <c r="A74" s="5"/>
      <c r="B74" s="5" t="s">
        <v>60</v>
      </c>
      <c r="C74" s="1" t="s">
        <v>61</v>
      </c>
      <c r="D74" s="7">
        <v>100</v>
      </c>
      <c r="E74" s="7">
        <v>474.24</v>
      </c>
      <c r="F74" s="7"/>
      <c r="G74" s="7"/>
      <c r="H74" s="32">
        <f t="shared" si="1"/>
        <v>100</v>
      </c>
      <c r="I74" s="33">
        <f t="shared" si="2"/>
        <v>474.24</v>
      </c>
      <c r="J74" s="20">
        <f t="shared" si="0"/>
        <v>474.24</v>
      </c>
    </row>
    <row r="75" spans="1:10" ht="12.75">
      <c r="A75" s="3">
        <v>758</v>
      </c>
      <c r="B75" s="3"/>
      <c r="C75" s="9" t="s">
        <v>62</v>
      </c>
      <c r="D75" s="6">
        <f>SUM(D76,D78,D80)</f>
        <v>3937671</v>
      </c>
      <c r="E75" s="6">
        <f>SUM(E76,E78,E80)</f>
        <v>2336516.7</v>
      </c>
      <c r="F75" s="7"/>
      <c r="G75" s="7"/>
      <c r="H75" s="28">
        <f t="shared" si="1"/>
        <v>3937671</v>
      </c>
      <c r="I75" s="29">
        <f t="shared" si="2"/>
        <v>2336516.7</v>
      </c>
      <c r="J75" s="24">
        <f t="shared" si="0"/>
        <v>59.337529722518724</v>
      </c>
    </row>
    <row r="76" spans="1:10" ht="25.5">
      <c r="A76" s="12"/>
      <c r="B76" s="12">
        <v>75801</v>
      </c>
      <c r="C76" s="13" t="s">
        <v>63</v>
      </c>
      <c r="D76" s="14">
        <f>SUM(D77)</f>
        <v>3065647</v>
      </c>
      <c r="E76" s="14">
        <f>SUM(E77)</f>
        <v>1903222</v>
      </c>
      <c r="F76" s="7"/>
      <c r="G76" s="7"/>
      <c r="H76" s="30">
        <f t="shared" si="1"/>
        <v>3065647</v>
      </c>
      <c r="I76" s="31">
        <f t="shared" si="2"/>
        <v>1903222</v>
      </c>
      <c r="J76" s="23">
        <f t="shared" si="0"/>
        <v>62.08222929776325</v>
      </c>
    </row>
    <row r="77" spans="1:10" ht="25.5">
      <c r="A77" s="5"/>
      <c r="B77" s="5">
        <v>2920</v>
      </c>
      <c r="C77" s="1" t="s">
        <v>64</v>
      </c>
      <c r="D77" s="7">
        <v>3065647</v>
      </c>
      <c r="E77" s="7">
        <v>1903222</v>
      </c>
      <c r="F77" s="7"/>
      <c r="G77" s="7"/>
      <c r="H77" s="32">
        <f t="shared" si="1"/>
        <v>3065647</v>
      </c>
      <c r="I77" s="33">
        <f t="shared" si="2"/>
        <v>1903222</v>
      </c>
      <c r="J77" s="20">
        <f t="shared" si="0"/>
        <v>62.08222929776325</v>
      </c>
    </row>
    <row r="78" spans="1:10" ht="25.5">
      <c r="A78" s="12"/>
      <c r="B78" s="12">
        <v>75807</v>
      </c>
      <c r="C78" s="13" t="s">
        <v>65</v>
      </c>
      <c r="D78" s="14">
        <f>SUM(D79)</f>
        <v>866024</v>
      </c>
      <c r="E78" s="14">
        <f>SUM(E79)</f>
        <v>433014</v>
      </c>
      <c r="F78" s="7"/>
      <c r="G78" s="7"/>
      <c r="H78" s="30">
        <f t="shared" si="1"/>
        <v>866024</v>
      </c>
      <c r="I78" s="31">
        <f aca="true" t="shared" si="5" ref="I78:I119">SUM(E78)</f>
        <v>433014</v>
      </c>
      <c r="J78" s="23">
        <f aca="true" t="shared" si="6" ref="J78:J119">((I78*100)/H78)</f>
        <v>50.00023094048202</v>
      </c>
    </row>
    <row r="79" spans="1:10" ht="25.5">
      <c r="A79" s="5"/>
      <c r="B79" s="5">
        <v>2920</v>
      </c>
      <c r="C79" s="1" t="s">
        <v>64</v>
      </c>
      <c r="D79" s="7">
        <v>866024</v>
      </c>
      <c r="E79" s="7">
        <v>433014</v>
      </c>
      <c r="F79" s="7"/>
      <c r="G79" s="7"/>
      <c r="H79" s="32">
        <f aca="true" t="shared" si="7" ref="H79:H91">SUM(D79)</f>
        <v>866024</v>
      </c>
      <c r="I79" s="33">
        <f t="shared" si="5"/>
        <v>433014</v>
      </c>
      <c r="J79" s="20">
        <f t="shared" si="6"/>
        <v>50.00023094048202</v>
      </c>
    </row>
    <row r="80" spans="1:10" ht="12.75">
      <c r="A80" s="12"/>
      <c r="B80" s="12">
        <v>75814</v>
      </c>
      <c r="C80" s="13" t="s">
        <v>109</v>
      </c>
      <c r="D80" s="14">
        <f>SUM(D81:D82)</f>
        <v>6000</v>
      </c>
      <c r="E80" s="14">
        <f>SUM(E81:E82)</f>
        <v>280.7</v>
      </c>
      <c r="F80" s="14"/>
      <c r="G80" s="14"/>
      <c r="H80" s="32">
        <f t="shared" si="7"/>
        <v>6000</v>
      </c>
      <c r="I80" s="33">
        <f>SUM(E80)</f>
        <v>280.7</v>
      </c>
      <c r="J80" s="20">
        <f>((I80*100)/H80)</f>
        <v>4.678333333333334</v>
      </c>
    </row>
    <row r="81" spans="1:10" ht="12.75">
      <c r="A81" s="5"/>
      <c r="B81" s="5" t="s">
        <v>25</v>
      </c>
      <c r="C81" s="1" t="s">
        <v>26</v>
      </c>
      <c r="D81" s="7">
        <v>1000</v>
      </c>
      <c r="E81" s="7">
        <v>56.7</v>
      </c>
      <c r="F81" s="7"/>
      <c r="G81" s="7"/>
      <c r="H81" s="32">
        <f t="shared" si="7"/>
        <v>1000</v>
      </c>
      <c r="I81" s="33">
        <f>SUM(E81)</f>
        <v>56.7</v>
      </c>
      <c r="J81" s="20">
        <f>((I81*100)/H81)</f>
        <v>5.67</v>
      </c>
    </row>
    <row r="82" spans="1:10" ht="12.75">
      <c r="A82" s="5"/>
      <c r="B82" s="5" t="s">
        <v>7</v>
      </c>
      <c r="C82" s="1" t="s">
        <v>8</v>
      </c>
      <c r="D82" s="7">
        <v>5000</v>
      </c>
      <c r="E82" s="7">
        <v>224</v>
      </c>
      <c r="F82" s="7"/>
      <c r="G82" s="7"/>
      <c r="H82" s="32">
        <f t="shared" si="7"/>
        <v>5000</v>
      </c>
      <c r="I82" s="33">
        <f>SUM(E82)</f>
        <v>224</v>
      </c>
      <c r="J82" s="20">
        <f>((I82*100)/H82)</f>
        <v>4.48</v>
      </c>
    </row>
    <row r="83" spans="1:10" ht="12.75">
      <c r="A83" s="3">
        <v>801</v>
      </c>
      <c r="B83" s="3"/>
      <c r="C83" s="9" t="s">
        <v>66</v>
      </c>
      <c r="D83" s="6">
        <f>SUM(D84,D86)</f>
        <v>92000</v>
      </c>
      <c r="E83" s="6">
        <f>SUM(E84,E86)</f>
        <v>48525.3</v>
      </c>
      <c r="F83" s="7"/>
      <c r="G83" s="7"/>
      <c r="H83" s="28">
        <f t="shared" si="7"/>
        <v>92000</v>
      </c>
      <c r="I83" s="29">
        <f t="shared" si="5"/>
        <v>48525.3</v>
      </c>
      <c r="J83" s="20">
        <f t="shared" si="6"/>
        <v>52.744891304347824</v>
      </c>
    </row>
    <row r="84" spans="1:10" ht="12.75">
      <c r="A84" s="12"/>
      <c r="B84" s="12">
        <v>80101</v>
      </c>
      <c r="C84" s="13" t="s">
        <v>67</v>
      </c>
      <c r="D84" s="14">
        <f>SUM(D85:D85)</f>
        <v>2000</v>
      </c>
      <c r="E84" s="14">
        <f>SUM(E85:E85)</f>
        <v>0</v>
      </c>
      <c r="F84" s="7"/>
      <c r="G84" s="7"/>
      <c r="H84" s="30">
        <f t="shared" si="7"/>
        <v>2000</v>
      </c>
      <c r="I84" s="31">
        <f t="shared" si="5"/>
        <v>0</v>
      </c>
      <c r="J84" s="23">
        <f t="shared" si="6"/>
        <v>0</v>
      </c>
    </row>
    <row r="85" spans="1:10" ht="12.75">
      <c r="A85" s="5"/>
      <c r="B85" s="5" t="s">
        <v>17</v>
      </c>
      <c r="C85" s="1" t="s">
        <v>18</v>
      </c>
      <c r="D85" s="7">
        <v>2000</v>
      </c>
      <c r="E85" s="7">
        <v>0</v>
      </c>
      <c r="F85" s="7"/>
      <c r="G85" s="7"/>
      <c r="H85" s="32">
        <f t="shared" si="7"/>
        <v>2000</v>
      </c>
      <c r="I85" s="33">
        <f t="shared" si="5"/>
        <v>0</v>
      </c>
      <c r="J85" s="20">
        <f t="shared" si="6"/>
        <v>0</v>
      </c>
    </row>
    <row r="86" spans="1:10" ht="16.5" customHeight="1">
      <c r="A86" s="5"/>
      <c r="B86" s="5">
        <v>80148</v>
      </c>
      <c r="C86" s="13" t="s">
        <v>96</v>
      </c>
      <c r="D86" s="7">
        <f>SUM(D87)</f>
        <v>90000</v>
      </c>
      <c r="E86" s="7">
        <f>SUM(E87)</f>
        <v>48525.3</v>
      </c>
      <c r="F86" s="7"/>
      <c r="G86" s="7"/>
      <c r="H86" s="32">
        <f t="shared" si="7"/>
        <v>90000</v>
      </c>
      <c r="I86" s="33">
        <f>SUM(E86)</f>
        <v>48525.3</v>
      </c>
      <c r="J86" s="20">
        <f>((I86*100)/H86)</f>
        <v>53.917</v>
      </c>
    </row>
    <row r="87" spans="1:10" ht="16.5" customHeight="1">
      <c r="A87" s="5"/>
      <c r="B87" s="5" t="s">
        <v>17</v>
      </c>
      <c r="C87" s="1" t="s">
        <v>18</v>
      </c>
      <c r="D87" s="7">
        <v>90000</v>
      </c>
      <c r="E87" s="7">
        <v>48525.3</v>
      </c>
      <c r="F87" s="7"/>
      <c r="G87" s="7"/>
      <c r="H87" s="32">
        <f t="shared" si="7"/>
        <v>90000</v>
      </c>
      <c r="I87" s="33">
        <f>SUM(E87)</f>
        <v>48525.3</v>
      </c>
      <c r="J87" s="20">
        <f>((I87*100)/H87)</f>
        <v>53.917</v>
      </c>
    </row>
    <row r="88" spans="1:10" ht="12.75">
      <c r="A88" s="3">
        <v>851</v>
      </c>
      <c r="B88" s="3"/>
      <c r="C88" s="9" t="s">
        <v>69</v>
      </c>
      <c r="D88" s="6">
        <f>SUM(D89)</f>
        <v>49500</v>
      </c>
      <c r="E88" s="6">
        <f>SUM(E89)</f>
        <v>33265.46</v>
      </c>
      <c r="F88" s="7"/>
      <c r="G88" s="7"/>
      <c r="H88" s="28">
        <f t="shared" si="7"/>
        <v>49500</v>
      </c>
      <c r="I88" s="29">
        <f t="shared" si="5"/>
        <v>33265.46</v>
      </c>
      <c r="J88" s="24">
        <f t="shared" si="6"/>
        <v>67.2029494949495</v>
      </c>
    </row>
    <row r="89" spans="1:10" ht="12.75">
      <c r="A89" s="12"/>
      <c r="B89" s="12">
        <v>85154</v>
      </c>
      <c r="C89" s="13" t="s">
        <v>70</v>
      </c>
      <c r="D89" s="14">
        <f>SUM(D90:D91)</f>
        <v>49500</v>
      </c>
      <c r="E89" s="14">
        <f>SUM(E90:E91)</f>
        <v>33265.46</v>
      </c>
      <c r="F89" s="14"/>
      <c r="G89" s="14"/>
      <c r="H89" s="30">
        <f t="shared" si="7"/>
        <v>49500</v>
      </c>
      <c r="I89" s="31">
        <f t="shared" si="5"/>
        <v>33265.46</v>
      </c>
      <c r="J89" s="23">
        <f t="shared" si="6"/>
        <v>67.2029494949495</v>
      </c>
    </row>
    <row r="90" spans="1:10" ht="25.5">
      <c r="A90" s="5"/>
      <c r="B90" s="5" t="s">
        <v>71</v>
      </c>
      <c r="C90" s="1" t="s">
        <v>72</v>
      </c>
      <c r="D90" s="7">
        <v>45000</v>
      </c>
      <c r="E90" s="7">
        <v>28965.46</v>
      </c>
      <c r="F90" s="7"/>
      <c r="G90" s="7"/>
      <c r="H90" s="32">
        <f t="shared" si="7"/>
        <v>45000</v>
      </c>
      <c r="I90" s="33">
        <f t="shared" si="5"/>
        <v>28965.46</v>
      </c>
      <c r="J90" s="20">
        <f t="shared" si="6"/>
        <v>64.36768888888889</v>
      </c>
    </row>
    <row r="91" spans="1:10" ht="12.75">
      <c r="A91" s="5"/>
      <c r="B91" s="5" t="s">
        <v>7</v>
      </c>
      <c r="C91" s="1" t="s">
        <v>8</v>
      </c>
      <c r="D91" s="7">
        <v>4500</v>
      </c>
      <c r="E91" s="7">
        <v>4300</v>
      </c>
      <c r="F91" s="7"/>
      <c r="G91" s="7"/>
      <c r="H91" s="32">
        <f t="shared" si="7"/>
        <v>4500</v>
      </c>
      <c r="I91" s="33">
        <f>SUM(E91)</f>
        <v>4300</v>
      </c>
      <c r="J91" s="20"/>
    </row>
    <row r="92" spans="1:10" ht="12.75">
      <c r="A92" s="3">
        <v>852</v>
      </c>
      <c r="B92" s="3"/>
      <c r="C92" s="9" t="s">
        <v>73</v>
      </c>
      <c r="D92" s="6">
        <f>SUM(D98,D101,D106,D93)</f>
        <v>253299.1</v>
      </c>
      <c r="E92" s="6">
        <f>SUM(E98,E101,E106,E93)</f>
        <v>205340.49000000002</v>
      </c>
      <c r="F92" s="6">
        <f>SUM(F93,F96,F98,)</f>
        <v>1490200</v>
      </c>
      <c r="G92" s="6">
        <f>SUM(G93,G96,G98,)</f>
        <v>641147</v>
      </c>
      <c r="H92" s="28">
        <f>SUM(D92,F92)</f>
        <v>1743499.1</v>
      </c>
      <c r="I92" s="29">
        <f>SUM(E92,G92)</f>
        <v>846487.49</v>
      </c>
      <c r="J92" s="24">
        <f t="shared" si="6"/>
        <v>48.551071233704675</v>
      </c>
    </row>
    <row r="93" spans="1:10" ht="38.25">
      <c r="A93" s="12"/>
      <c r="B93" s="12">
        <v>85212</v>
      </c>
      <c r="C93" s="13" t="s">
        <v>89</v>
      </c>
      <c r="D93" s="14">
        <f>SUM(D94:D95)</f>
        <v>1000</v>
      </c>
      <c r="E93" s="14">
        <f>SUM(E94:E95)</f>
        <v>3601.73</v>
      </c>
      <c r="F93" s="14">
        <f>SUM(F94)</f>
        <v>1404507</v>
      </c>
      <c r="G93" s="14">
        <f>SUM(G94)</f>
        <v>613857</v>
      </c>
      <c r="H93" s="30">
        <f>SUM(D93,F93)</f>
        <v>1405507</v>
      </c>
      <c r="I93" s="31">
        <f aca="true" t="shared" si="8" ref="H93:I98">SUM(E93,G93)</f>
        <v>617458.73</v>
      </c>
      <c r="J93" s="23">
        <f t="shared" si="6"/>
        <v>43.93138774833565</v>
      </c>
    </row>
    <row r="94" spans="1:10" ht="25.5">
      <c r="A94" s="8"/>
      <c r="B94" s="8">
        <v>2010</v>
      </c>
      <c r="C94" s="1" t="s">
        <v>87</v>
      </c>
      <c r="D94" s="11"/>
      <c r="E94" s="11"/>
      <c r="F94" s="11">
        <v>1404507</v>
      </c>
      <c r="G94" s="11">
        <v>613857</v>
      </c>
      <c r="H94" s="32">
        <f>SUM(D94,F94)</f>
        <v>1404507</v>
      </c>
      <c r="I94" s="33">
        <f t="shared" si="8"/>
        <v>613857</v>
      </c>
      <c r="J94" s="20">
        <f t="shared" si="6"/>
        <v>43.70622574326792</v>
      </c>
    </row>
    <row r="95" spans="1:10" ht="38.25">
      <c r="A95" s="8"/>
      <c r="B95" s="8">
        <v>2360</v>
      </c>
      <c r="C95" s="1" t="s">
        <v>30</v>
      </c>
      <c r="D95" s="11">
        <v>1000</v>
      </c>
      <c r="E95" s="11">
        <v>3601.73</v>
      </c>
      <c r="F95" s="11"/>
      <c r="G95" s="11"/>
      <c r="H95" s="32">
        <f>SUM(D95,F95)</f>
        <v>1000</v>
      </c>
      <c r="I95" s="33">
        <f t="shared" si="8"/>
        <v>3601.73</v>
      </c>
      <c r="J95" s="20">
        <f t="shared" si="6"/>
        <v>360.173</v>
      </c>
    </row>
    <row r="96" spans="1:10" ht="25.5">
      <c r="A96" s="12"/>
      <c r="B96" s="12">
        <v>85213</v>
      </c>
      <c r="C96" s="13" t="s">
        <v>90</v>
      </c>
      <c r="D96" s="14"/>
      <c r="E96" s="14"/>
      <c r="F96" s="14">
        <f>SUM(F97)</f>
        <v>7173</v>
      </c>
      <c r="G96" s="14">
        <f>SUM(G97)</f>
        <v>2221</v>
      </c>
      <c r="H96" s="30">
        <f t="shared" si="8"/>
        <v>7173</v>
      </c>
      <c r="I96" s="31">
        <f t="shared" si="8"/>
        <v>2221</v>
      </c>
      <c r="J96" s="23">
        <f t="shared" si="6"/>
        <v>30.96333472745016</v>
      </c>
    </row>
    <row r="97" spans="1:10" ht="25.5">
      <c r="A97" s="8"/>
      <c r="B97" s="8">
        <v>2010</v>
      </c>
      <c r="C97" s="1" t="s">
        <v>87</v>
      </c>
      <c r="D97" s="11"/>
      <c r="E97" s="11"/>
      <c r="F97" s="11">
        <v>7173</v>
      </c>
      <c r="G97" s="11">
        <v>2221</v>
      </c>
      <c r="H97" s="32">
        <f t="shared" si="8"/>
        <v>7173</v>
      </c>
      <c r="I97" s="33">
        <f t="shared" si="8"/>
        <v>2221</v>
      </c>
      <c r="J97" s="20">
        <f t="shared" si="6"/>
        <v>30.96333472745016</v>
      </c>
    </row>
    <row r="98" spans="1:10" ht="12.75">
      <c r="A98" s="12"/>
      <c r="B98" s="12">
        <v>85214</v>
      </c>
      <c r="C98" s="13" t="s">
        <v>74</v>
      </c>
      <c r="D98" s="14">
        <f>SUM(D99)</f>
        <v>31989</v>
      </c>
      <c r="E98" s="14">
        <f>SUM(E99)</f>
        <v>22709</v>
      </c>
      <c r="F98" s="14">
        <f>SUM(F100)</f>
        <v>78520</v>
      </c>
      <c r="G98" s="14">
        <f>SUM(G100)</f>
        <v>25069</v>
      </c>
      <c r="H98" s="30">
        <f t="shared" si="8"/>
        <v>110509</v>
      </c>
      <c r="I98" s="31">
        <f t="shared" si="8"/>
        <v>47778</v>
      </c>
      <c r="J98" s="23">
        <f t="shared" si="6"/>
        <v>43.23448768878553</v>
      </c>
    </row>
    <row r="99" spans="1:10" ht="16.5" customHeight="1">
      <c r="A99" s="5"/>
      <c r="B99" s="5">
        <v>2030</v>
      </c>
      <c r="C99" s="1" t="s">
        <v>68</v>
      </c>
      <c r="D99" s="7">
        <v>31989</v>
      </c>
      <c r="E99" s="7">
        <v>22709</v>
      </c>
      <c r="F99" s="7"/>
      <c r="G99" s="7"/>
      <c r="H99" s="32">
        <f>SUM(D99)</f>
        <v>31989</v>
      </c>
      <c r="I99" s="33">
        <f t="shared" si="5"/>
        <v>22709</v>
      </c>
      <c r="J99" s="20">
        <f t="shared" si="6"/>
        <v>70.99002782206384</v>
      </c>
    </row>
    <row r="100" spans="1:10" ht="25.5">
      <c r="A100" s="5"/>
      <c r="B100" s="5">
        <v>2010</v>
      </c>
      <c r="C100" s="1" t="s">
        <v>87</v>
      </c>
      <c r="D100" s="7"/>
      <c r="E100" s="7"/>
      <c r="F100" s="7">
        <v>78520</v>
      </c>
      <c r="G100" s="7">
        <v>25069</v>
      </c>
      <c r="H100" s="32">
        <f>SUM(D100,F100)</f>
        <v>78520</v>
      </c>
      <c r="I100" s="33">
        <f>SUM(E100,G100)</f>
        <v>25069</v>
      </c>
      <c r="J100" s="20">
        <f t="shared" si="6"/>
        <v>31.926897605705552</v>
      </c>
    </row>
    <row r="101" spans="1:10" ht="12.75">
      <c r="A101" s="12"/>
      <c r="B101" s="12">
        <v>85219</v>
      </c>
      <c r="C101" s="13" t="s">
        <v>75</v>
      </c>
      <c r="D101" s="14">
        <f>SUM(D102:D105)</f>
        <v>185484.1</v>
      </c>
      <c r="E101" s="14">
        <f>SUM(E102:E105)</f>
        <v>145579.76</v>
      </c>
      <c r="F101" s="7"/>
      <c r="G101" s="7"/>
      <c r="H101" s="30">
        <f>SUM(D101)</f>
        <v>185484.1</v>
      </c>
      <c r="I101" s="31">
        <f t="shared" si="5"/>
        <v>145579.76</v>
      </c>
      <c r="J101" s="23">
        <f t="shared" si="6"/>
        <v>78.48638239072783</v>
      </c>
    </row>
    <row r="102" spans="1:10" ht="25.5">
      <c r="A102" s="5"/>
      <c r="B102" s="5">
        <v>2030</v>
      </c>
      <c r="C102" s="1" t="s">
        <v>68</v>
      </c>
      <c r="D102" s="7">
        <v>90436</v>
      </c>
      <c r="E102" s="7">
        <v>50082</v>
      </c>
      <c r="F102" s="7"/>
      <c r="G102" s="7"/>
      <c r="H102" s="32">
        <f aca="true" t="shared" si="9" ref="H102:I105">SUM(D102,F102)</f>
        <v>90436</v>
      </c>
      <c r="I102" s="33">
        <f t="shared" si="9"/>
        <v>50082</v>
      </c>
      <c r="J102" s="20">
        <f t="shared" si="6"/>
        <v>55.378389137069306</v>
      </c>
    </row>
    <row r="103" spans="1:10" ht="12.75">
      <c r="A103" s="5"/>
      <c r="B103" s="5" t="s">
        <v>7</v>
      </c>
      <c r="C103" s="1" t="s">
        <v>8</v>
      </c>
      <c r="D103" s="7">
        <v>0</v>
      </c>
      <c r="E103" s="7">
        <v>449.66</v>
      </c>
      <c r="F103" s="7"/>
      <c r="G103" s="7"/>
      <c r="H103" s="32">
        <f t="shared" si="9"/>
        <v>0</v>
      </c>
      <c r="I103" s="33">
        <f t="shared" si="9"/>
        <v>449.66</v>
      </c>
      <c r="J103" s="20">
        <v>0</v>
      </c>
    </row>
    <row r="104" spans="1:10" ht="12.75">
      <c r="A104" s="5"/>
      <c r="B104" s="5">
        <v>2008</v>
      </c>
      <c r="C104" s="1" t="s">
        <v>110</v>
      </c>
      <c r="D104" s="7">
        <v>90269.15</v>
      </c>
      <c r="E104" s="7">
        <v>90269.15</v>
      </c>
      <c r="F104" s="7"/>
      <c r="G104" s="7"/>
      <c r="H104" s="32">
        <f t="shared" si="9"/>
        <v>90269.15</v>
      </c>
      <c r="I104" s="33">
        <f t="shared" si="9"/>
        <v>90269.15</v>
      </c>
      <c r="J104" s="20">
        <f>((I104*100)/H104)</f>
        <v>100</v>
      </c>
    </row>
    <row r="105" spans="1:10" ht="12.75">
      <c r="A105" s="5"/>
      <c r="B105" s="5">
        <v>2009</v>
      </c>
      <c r="C105" s="1" t="s">
        <v>110</v>
      </c>
      <c r="D105" s="7">
        <v>4778.95</v>
      </c>
      <c r="E105" s="7">
        <v>4778.95</v>
      </c>
      <c r="F105" s="7"/>
      <c r="G105" s="7"/>
      <c r="H105" s="32">
        <f t="shared" si="9"/>
        <v>4778.95</v>
      </c>
      <c r="I105" s="33">
        <f t="shared" si="9"/>
        <v>4778.95</v>
      </c>
      <c r="J105" s="20">
        <f>((I105*100)/H105)</f>
        <v>100</v>
      </c>
    </row>
    <row r="106" spans="1:10" ht="12.75">
      <c r="A106" s="12"/>
      <c r="B106" s="12">
        <v>85295</v>
      </c>
      <c r="C106" s="13" t="s">
        <v>12</v>
      </c>
      <c r="D106" s="14">
        <f>SUM(D108,D107)</f>
        <v>34826</v>
      </c>
      <c r="E106" s="14">
        <f>SUM(E108,E107)</f>
        <v>33450</v>
      </c>
      <c r="F106" s="14"/>
      <c r="G106" s="7"/>
      <c r="H106" s="30">
        <f aca="true" t="shared" si="10" ref="H106:H121">SUM(D106)</f>
        <v>34826</v>
      </c>
      <c r="I106" s="31">
        <f t="shared" si="5"/>
        <v>33450</v>
      </c>
      <c r="J106" s="23">
        <f t="shared" si="6"/>
        <v>96.048928961121</v>
      </c>
    </row>
    <row r="107" spans="1:10" ht="12.75">
      <c r="A107" s="12"/>
      <c r="B107" s="8" t="s">
        <v>7</v>
      </c>
      <c r="C107" s="1" t="s">
        <v>8</v>
      </c>
      <c r="D107" s="11">
        <v>0</v>
      </c>
      <c r="E107" s="11">
        <v>1560</v>
      </c>
      <c r="F107" s="11"/>
      <c r="G107" s="11"/>
      <c r="H107" s="34">
        <f t="shared" si="10"/>
        <v>0</v>
      </c>
      <c r="I107" s="33">
        <f t="shared" si="5"/>
        <v>1560</v>
      </c>
      <c r="J107" s="23"/>
    </row>
    <row r="108" spans="1:10" ht="14.25" customHeight="1">
      <c r="A108" s="5"/>
      <c r="B108" s="5">
        <v>2030</v>
      </c>
      <c r="C108" s="1" t="s">
        <v>68</v>
      </c>
      <c r="D108" s="7">
        <v>34826</v>
      </c>
      <c r="E108" s="7">
        <v>31890</v>
      </c>
      <c r="F108" s="7"/>
      <c r="G108" s="7"/>
      <c r="H108" s="32">
        <f t="shared" si="10"/>
        <v>34826</v>
      </c>
      <c r="I108" s="33">
        <f t="shared" si="5"/>
        <v>31890</v>
      </c>
      <c r="J108" s="20">
        <f t="shared" si="6"/>
        <v>91.56951702750818</v>
      </c>
    </row>
    <row r="109" spans="1:10" ht="25.5">
      <c r="A109" s="3">
        <v>854</v>
      </c>
      <c r="B109" s="3"/>
      <c r="C109" s="9" t="s">
        <v>76</v>
      </c>
      <c r="D109" s="6">
        <f>SUM(D110)</f>
        <v>33487</v>
      </c>
      <c r="E109" s="6">
        <f>SUM(E110)</f>
        <v>21664</v>
      </c>
      <c r="F109" s="7"/>
      <c r="G109" s="7"/>
      <c r="H109" s="28">
        <f t="shared" si="10"/>
        <v>33487</v>
      </c>
      <c r="I109" s="29">
        <f t="shared" si="5"/>
        <v>21664</v>
      </c>
      <c r="J109" s="24">
        <f t="shared" si="6"/>
        <v>64.69376175829426</v>
      </c>
    </row>
    <row r="110" spans="1:10" ht="12.75">
      <c r="A110" s="12"/>
      <c r="B110" s="12">
        <v>85415</v>
      </c>
      <c r="C110" s="13" t="s">
        <v>77</v>
      </c>
      <c r="D110" s="14">
        <f>SUM(D111)</f>
        <v>33487</v>
      </c>
      <c r="E110" s="14">
        <f>SUM(E111)</f>
        <v>21664</v>
      </c>
      <c r="F110" s="7"/>
      <c r="G110" s="7"/>
      <c r="H110" s="30">
        <f t="shared" si="10"/>
        <v>33487</v>
      </c>
      <c r="I110" s="31">
        <f t="shared" si="5"/>
        <v>21664</v>
      </c>
      <c r="J110" s="23">
        <f t="shared" si="6"/>
        <v>64.69376175829426</v>
      </c>
    </row>
    <row r="111" spans="1:10" ht="14.25" customHeight="1">
      <c r="A111" s="5"/>
      <c r="B111" s="5">
        <v>2030</v>
      </c>
      <c r="C111" s="1" t="s">
        <v>68</v>
      </c>
      <c r="D111" s="7">
        <v>33487</v>
      </c>
      <c r="E111" s="7">
        <v>21664</v>
      </c>
      <c r="F111" s="7"/>
      <c r="G111" s="7"/>
      <c r="H111" s="32">
        <f t="shared" si="10"/>
        <v>33487</v>
      </c>
      <c r="I111" s="33">
        <f t="shared" si="5"/>
        <v>21664</v>
      </c>
      <c r="J111" s="20">
        <f t="shared" si="6"/>
        <v>64.69376175829426</v>
      </c>
    </row>
    <row r="112" spans="1:10" ht="25.5">
      <c r="A112" s="3">
        <v>900</v>
      </c>
      <c r="B112" s="3"/>
      <c r="C112" s="9" t="s">
        <v>78</v>
      </c>
      <c r="D112" s="6">
        <f>SUM(D113,D118,D115)</f>
        <v>285740</v>
      </c>
      <c r="E112" s="6">
        <f>SUM(E113,E118,E115)</f>
        <v>123974.99</v>
      </c>
      <c r="F112" s="7"/>
      <c r="G112" s="7"/>
      <c r="H112" s="28">
        <f t="shared" si="10"/>
        <v>285740</v>
      </c>
      <c r="I112" s="29">
        <f t="shared" si="5"/>
        <v>123974.99</v>
      </c>
      <c r="J112" s="24">
        <f t="shared" si="6"/>
        <v>43.38734163925247</v>
      </c>
    </row>
    <row r="113" spans="1:10" ht="12.75">
      <c r="A113" s="12"/>
      <c r="B113" s="12">
        <v>90002</v>
      </c>
      <c r="C113" s="13" t="s">
        <v>79</v>
      </c>
      <c r="D113" s="14">
        <f>SUM(D114:D114)</f>
        <v>89000</v>
      </c>
      <c r="E113" s="14">
        <f>SUM(E114:E114)</f>
        <v>84590.69</v>
      </c>
      <c r="F113" s="7"/>
      <c r="G113" s="7"/>
      <c r="H113" s="30">
        <f t="shared" si="10"/>
        <v>89000</v>
      </c>
      <c r="I113" s="31">
        <f t="shared" si="5"/>
        <v>84590.69</v>
      </c>
      <c r="J113" s="23">
        <f t="shared" si="6"/>
        <v>95.0457191011236</v>
      </c>
    </row>
    <row r="114" spans="1:10" ht="12.75">
      <c r="A114" s="5"/>
      <c r="B114" s="5" t="s">
        <v>17</v>
      </c>
      <c r="C114" s="1" t="s">
        <v>18</v>
      </c>
      <c r="D114" s="7">
        <v>89000</v>
      </c>
      <c r="E114" s="7">
        <v>84590.69</v>
      </c>
      <c r="F114" s="7"/>
      <c r="G114" s="7"/>
      <c r="H114" s="32">
        <f t="shared" si="10"/>
        <v>89000</v>
      </c>
      <c r="I114" s="33">
        <f t="shared" si="5"/>
        <v>84590.69</v>
      </c>
      <c r="J114" s="25">
        <f t="shared" si="6"/>
        <v>95.0457191011236</v>
      </c>
    </row>
    <row r="115" spans="1:10" ht="12.75">
      <c r="A115" s="5"/>
      <c r="B115" s="12">
        <v>90011</v>
      </c>
      <c r="C115" s="13" t="s">
        <v>111</v>
      </c>
      <c r="D115" s="14">
        <f>SUM(D116:D117)</f>
        <v>86740</v>
      </c>
      <c r="E115" s="14">
        <f>SUM(E116:E117)</f>
        <v>0</v>
      </c>
      <c r="F115" s="14"/>
      <c r="G115" s="14"/>
      <c r="H115" s="32">
        <f t="shared" si="10"/>
        <v>86740</v>
      </c>
      <c r="I115" s="33">
        <f>SUM(E115)</f>
        <v>0</v>
      </c>
      <c r="J115" s="25">
        <f>((I115*100)/H115)</f>
        <v>0</v>
      </c>
    </row>
    <row r="116" spans="1:10" ht="25.5">
      <c r="A116" s="5"/>
      <c r="B116" s="5">
        <v>2440</v>
      </c>
      <c r="C116" s="1" t="s">
        <v>112</v>
      </c>
      <c r="D116" s="7">
        <v>26740</v>
      </c>
      <c r="E116" s="7">
        <v>0</v>
      </c>
      <c r="F116" s="7"/>
      <c r="G116" s="7"/>
      <c r="H116" s="32">
        <f t="shared" si="10"/>
        <v>26740</v>
      </c>
      <c r="I116" s="33">
        <f>SUM(E116)</f>
        <v>0</v>
      </c>
      <c r="J116" s="25">
        <f>((I116*100)/H116)</f>
        <v>0</v>
      </c>
    </row>
    <row r="117" spans="1:10" ht="25.5">
      <c r="A117" s="5"/>
      <c r="B117" s="5">
        <v>6260</v>
      </c>
      <c r="C117" s="1" t="s">
        <v>113</v>
      </c>
      <c r="D117" s="7">
        <v>60000</v>
      </c>
      <c r="E117" s="7">
        <v>0</v>
      </c>
      <c r="F117" s="7"/>
      <c r="G117" s="7"/>
      <c r="H117" s="32">
        <f t="shared" si="10"/>
        <v>60000</v>
      </c>
      <c r="I117" s="33">
        <f>SUM(E117)</f>
        <v>0</v>
      </c>
      <c r="J117" s="25">
        <f>((I117*100)/H117)</f>
        <v>0</v>
      </c>
    </row>
    <row r="118" spans="1:10" ht="12.75">
      <c r="A118" s="12"/>
      <c r="B118" s="12">
        <v>90095</v>
      </c>
      <c r="C118" s="13" t="s">
        <v>12</v>
      </c>
      <c r="D118" s="14">
        <f>SUM(D119)</f>
        <v>110000</v>
      </c>
      <c r="E118" s="14">
        <f>SUM(E119)</f>
        <v>39384.3</v>
      </c>
      <c r="F118" s="7"/>
      <c r="G118" s="7"/>
      <c r="H118" s="30">
        <f t="shared" si="10"/>
        <v>110000</v>
      </c>
      <c r="I118" s="31">
        <f t="shared" si="5"/>
        <v>39384.3</v>
      </c>
      <c r="J118" s="23">
        <f t="shared" si="6"/>
        <v>35.803909090909094</v>
      </c>
    </row>
    <row r="119" spans="1:10" ht="12.75">
      <c r="A119" s="5"/>
      <c r="B119" s="5" t="s">
        <v>7</v>
      </c>
      <c r="C119" s="1" t="s">
        <v>8</v>
      </c>
      <c r="D119" s="7">
        <v>110000</v>
      </c>
      <c r="E119" s="7">
        <v>39384.3</v>
      </c>
      <c r="F119" s="7"/>
      <c r="G119" s="7"/>
      <c r="H119" s="32">
        <f t="shared" si="10"/>
        <v>110000</v>
      </c>
      <c r="I119" s="33">
        <f t="shared" si="5"/>
        <v>39384.3</v>
      </c>
      <c r="J119" s="20">
        <f t="shared" si="6"/>
        <v>35.803909090909094</v>
      </c>
    </row>
    <row r="120" spans="1:10" ht="25.5">
      <c r="A120" s="3">
        <v>921</v>
      </c>
      <c r="B120" s="5"/>
      <c r="C120" s="9" t="s">
        <v>99</v>
      </c>
      <c r="D120" s="6">
        <f>SUM(D121,D124)</f>
        <v>29802.72</v>
      </c>
      <c r="E120" s="6">
        <f>SUM(E121,E124)</f>
        <v>29802.72</v>
      </c>
      <c r="F120" s="6"/>
      <c r="G120" s="6"/>
      <c r="H120" s="28">
        <f t="shared" si="10"/>
        <v>29802.72</v>
      </c>
      <c r="I120" s="33">
        <f>SUM(E120)</f>
        <v>29802.72</v>
      </c>
      <c r="J120" s="20">
        <f>((I120*100)/H120)</f>
        <v>100</v>
      </c>
    </row>
    <row r="121" spans="1:10" ht="12.75">
      <c r="A121" s="12"/>
      <c r="B121" s="12">
        <v>92109</v>
      </c>
      <c r="C121" s="13" t="s">
        <v>80</v>
      </c>
      <c r="D121" s="14">
        <f>SUM(D122,D123)</f>
        <v>10183.22</v>
      </c>
      <c r="E121" s="14">
        <f>SUM(E122,E123)</f>
        <v>10183.22</v>
      </c>
      <c r="F121" s="14"/>
      <c r="G121" s="14"/>
      <c r="H121" s="30">
        <f t="shared" si="10"/>
        <v>10183.22</v>
      </c>
      <c r="I121" s="31">
        <f>SUM(E121)</f>
        <v>10183.22</v>
      </c>
      <c r="J121" s="23">
        <f>((I121*100)/H121)</f>
        <v>100</v>
      </c>
    </row>
    <row r="122" spans="1:10" ht="12.75">
      <c r="A122" s="5"/>
      <c r="B122" s="5">
        <v>2008</v>
      </c>
      <c r="C122" s="1" t="s">
        <v>110</v>
      </c>
      <c r="D122" s="7">
        <v>8655.74</v>
      </c>
      <c r="E122" s="7">
        <v>8655.73</v>
      </c>
      <c r="F122" s="7"/>
      <c r="G122" s="7"/>
      <c r="H122" s="32">
        <f aca="true" t="shared" si="11" ref="H122:H130">SUM(D122)</f>
        <v>8655.74</v>
      </c>
      <c r="I122" s="33">
        <f aca="true" t="shared" si="12" ref="I122:I130">SUM(E122)</f>
        <v>8655.73</v>
      </c>
      <c r="J122" s="20">
        <f aca="true" t="shared" si="13" ref="J122:J130">((I122*100)/H122)</f>
        <v>99.9998844697276</v>
      </c>
    </row>
    <row r="123" spans="1:10" ht="12.75">
      <c r="A123" s="5"/>
      <c r="B123" s="5">
        <v>2009</v>
      </c>
      <c r="C123" s="1" t="s">
        <v>110</v>
      </c>
      <c r="D123" s="7">
        <v>1527.48</v>
      </c>
      <c r="E123" s="7">
        <v>1527.49</v>
      </c>
      <c r="F123" s="7"/>
      <c r="G123" s="7"/>
      <c r="H123" s="32">
        <f t="shared" si="11"/>
        <v>1527.48</v>
      </c>
      <c r="I123" s="33">
        <f t="shared" si="12"/>
        <v>1527.49</v>
      </c>
      <c r="J123" s="20">
        <f t="shared" si="13"/>
        <v>100.00065467305627</v>
      </c>
    </row>
    <row r="124" spans="1:10" ht="12.75">
      <c r="A124" s="12"/>
      <c r="B124" s="12">
        <v>92195</v>
      </c>
      <c r="C124" s="13" t="s">
        <v>12</v>
      </c>
      <c r="D124" s="14">
        <f>SUM(D125:D126)</f>
        <v>19619.5</v>
      </c>
      <c r="E124" s="14">
        <f>SUM(E125:E126)</f>
        <v>19619.5</v>
      </c>
      <c r="F124" s="14"/>
      <c r="G124" s="14"/>
      <c r="H124" s="30">
        <f t="shared" si="11"/>
        <v>19619.5</v>
      </c>
      <c r="I124" s="31">
        <f t="shared" si="12"/>
        <v>19619.5</v>
      </c>
      <c r="J124" s="23">
        <f t="shared" si="13"/>
        <v>100</v>
      </c>
    </row>
    <row r="125" spans="1:10" ht="12.75">
      <c r="A125" s="5"/>
      <c r="B125" s="5">
        <v>2008</v>
      </c>
      <c r="C125" s="1" t="s">
        <v>110</v>
      </c>
      <c r="D125" s="7">
        <v>16676.57</v>
      </c>
      <c r="E125" s="7">
        <v>16676.57</v>
      </c>
      <c r="F125" s="7"/>
      <c r="G125" s="7"/>
      <c r="H125" s="32">
        <f t="shared" si="11"/>
        <v>16676.57</v>
      </c>
      <c r="I125" s="33">
        <f t="shared" si="12"/>
        <v>16676.57</v>
      </c>
      <c r="J125" s="20">
        <f t="shared" si="13"/>
        <v>100</v>
      </c>
    </row>
    <row r="126" spans="1:10" ht="12.75">
      <c r="A126" s="5"/>
      <c r="B126" s="5">
        <v>2009</v>
      </c>
      <c r="C126" s="1" t="s">
        <v>110</v>
      </c>
      <c r="D126" s="7">
        <v>2942.93</v>
      </c>
      <c r="E126" s="7">
        <v>2942.93</v>
      </c>
      <c r="F126" s="7"/>
      <c r="G126" s="7"/>
      <c r="H126" s="32">
        <f t="shared" si="11"/>
        <v>2942.93</v>
      </c>
      <c r="I126" s="33">
        <f t="shared" si="12"/>
        <v>2942.93</v>
      </c>
      <c r="J126" s="20">
        <f t="shared" si="13"/>
        <v>100</v>
      </c>
    </row>
    <row r="127" spans="1:10" ht="12.75">
      <c r="A127" s="3">
        <v>926</v>
      </c>
      <c r="B127" s="3"/>
      <c r="C127" s="9" t="s">
        <v>114</v>
      </c>
      <c r="D127" s="6">
        <f>SUM(D128)</f>
        <v>1332668</v>
      </c>
      <c r="E127" s="6">
        <f>SUM(E128)</f>
        <v>0</v>
      </c>
      <c r="F127" s="6"/>
      <c r="G127" s="6"/>
      <c r="H127" s="28">
        <f t="shared" si="11"/>
        <v>1332668</v>
      </c>
      <c r="I127" s="29">
        <f t="shared" si="12"/>
        <v>0</v>
      </c>
      <c r="J127" s="24">
        <f t="shared" si="13"/>
        <v>0</v>
      </c>
    </row>
    <row r="128" spans="1:10" ht="12.75">
      <c r="A128" s="12"/>
      <c r="B128" s="12">
        <v>92601</v>
      </c>
      <c r="C128" s="13" t="s">
        <v>115</v>
      </c>
      <c r="D128" s="14">
        <f>SUM(D129:D130)</f>
        <v>1332668</v>
      </c>
      <c r="E128" s="14">
        <f>SUM(E129:E130)</f>
        <v>0</v>
      </c>
      <c r="F128" s="14"/>
      <c r="G128" s="14"/>
      <c r="H128" s="28">
        <f>SUM(D128)</f>
        <v>1332668</v>
      </c>
      <c r="I128" s="29">
        <f>SUM(E128)</f>
        <v>0</v>
      </c>
      <c r="J128" s="24">
        <f>((I128*100)/H128)</f>
        <v>0</v>
      </c>
    </row>
    <row r="129" spans="1:10" ht="38.25">
      <c r="A129" s="5"/>
      <c r="B129" s="5">
        <v>6300</v>
      </c>
      <c r="C129" s="1" t="s">
        <v>116</v>
      </c>
      <c r="D129" s="7">
        <v>666668</v>
      </c>
      <c r="E129" s="7">
        <v>0</v>
      </c>
      <c r="F129" s="7"/>
      <c r="G129" s="7"/>
      <c r="H129" s="32">
        <f t="shared" si="11"/>
        <v>666668</v>
      </c>
      <c r="I129" s="33">
        <f t="shared" si="12"/>
        <v>0</v>
      </c>
      <c r="J129" s="20">
        <f t="shared" si="13"/>
        <v>0</v>
      </c>
    </row>
    <row r="130" spans="1:10" ht="25.5">
      <c r="A130" s="5"/>
      <c r="B130" s="5">
        <v>6330</v>
      </c>
      <c r="C130" s="1" t="s">
        <v>117</v>
      </c>
      <c r="D130" s="7">
        <v>666000</v>
      </c>
      <c r="E130" s="7">
        <v>0</v>
      </c>
      <c r="F130" s="7"/>
      <c r="G130" s="7"/>
      <c r="H130" s="32">
        <f t="shared" si="11"/>
        <v>666000</v>
      </c>
      <c r="I130" s="33">
        <f t="shared" si="12"/>
        <v>0</v>
      </c>
      <c r="J130" s="20">
        <f t="shared" si="13"/>
        <v>0</v>
      </c>
    </row>
    <row r="131" spans="1:10" ht="27" customHeight="1">
      <c r="A131" s="67" t="s">
        <v>91</v>
      </c>
      <c r="B131" s="68"/>
      <c r="C131" s="68"/>
      <c r="D131" s="17">
        <f>SUM(D127,D120,D112,D109,D92,D88,D83,D75,D49,D29,D23,D17,D14,D11,D6)</f>
        <v>12828670.82</v>
      </c>
      <c r="E131" s="17">
        <f>SUM(E127,E120,E112,E109,E92,E88,E83,E75,E49,E29,E23,E17,E14,E11,E6)</f>
        <v>5753148.92</v>
      </c>
      <c r="F131" s="17">
        <f>SUM(F92,F46,F39,F29,F6)</f>
        <v>1663698.04</v>
      </c>
      <c r="G131" s="17">
        <f>SUM(G92,G46,G39,G29,G6)</f>
        <v>781036.04</v>
      </c>
      <c r="H131" s="39">
        <f>SUM(D131,F131)</f>
        <v>14492368.86</v>
      </c>
      <c r="I131" s="40">
        <f>SUM(E131,G131)</f>
        <v>6534184.96</v>
      </c>
      <c r="J131" s="27">
        <f>((I131*100)/H131)</f>
        <v>45.08707322537746</v>
      </c>
    </row>
    <row r="132" spans="1:7" ht="12.75">
      <c r="A132" s="5"/>
      <c r="B132" s="5"/>
      <c r="C132" s="1"/>
      <c r="D132" s="7"/>
      <c r="E132" s="7"/>
      <c r="F132" s="7"/>
      <c r="G132" s="7"/>
    </row>
    <row r="133" spans="1:7" ht="12.75">
      <c r="A133" s="5"/>
      <c r="B133" s="5"/>
      <c r="C133" s="1"/>
      <c r="D133" s="7"/>
      <c r="E133" s="7"/>
      <c r="F133" s="7"/>
      <c r="G133" s="7"/>
    </row>
    <row r="134" spans="1:7" ht="12.75">
      <c r="A134" s="5"/>
      <c r="B134" s="5"/>
      <c r="C134" t="s">
        <v>118</v>
      </c>
      <c r="D134" s="7"/>
      <c r="E134" s="7"/>
      <c r="F134" s="7"/>
      <c r="G134" s="7"/>
    </row>
    <row r="135" spans="1:7" ht="12.75">
      <c r="A135" s="5"/>
      <c r="B135" s="5"/>
      <c r="C135" s="1"/>
      <c r="D135" s="7"/>
      <c r="E135" s="7"/>
      <c r="F135" s="51" t="s">
        <v>119</v>
      </c>
      <c r="G135" s="52"/>
    </row>
    <row r="136" spans="1:7" ht="12.75">
      <c r="A136" s="5"/>
      <c r="B136" s="5"/>
      <c r="C136" s="1"/>
      <c r="D136" s="7"/>
      <c r="E136" s="7"/>
      <c r="F136" s="52"/>
      <c r="G136" s="52"/>
    </row>
    <row r="137" spans="1:7" ht="12.75">
      <c r="A137" s="5"/>
      <c r="B137" s="5"/>
      <c r="C137" s="1"/>
      <c r="D137" s="7"/>
      <c r="E137" s="7"/>
      <c r="F137" s="52"/>
      <c r="G137" s="52"/>
    </row>
    <row r="138" spans="1:7" ht="12.75">
      <c r="A138" s="5"/>
      <c r="B138" s="5"/>
      <c r="C138" s="1"/>
      <c r="D138" s="7"/>
      <c r="E138" s="7"/>
      <c r="F138" s="52"/>
      <c r="G138" s="52"/>
    </row>
    <row r="139" spans="1:7" ht="12.75">
      <c r="A139" s="5"/>
      <c r="B139" s="5"/>
      <c r="C139" s="1"/>
      <c r="D139" s="7"/>
      <c r="E139" s="7"/>
      <c r="F139" s="52"/>
      <c r="G139" s="52"/>
    </row>
    <row r="140" spans="1:7" ht="12.75">
      <c r="A140" s="5"/>
      <c r="B140" s="5"/>
      <c r="C140" s="1"/>
      <c r="D140" s="7"/>
      <c r="E140" s="7"/>
      <c r="F140" s="7"/>
      <c r="G140" s="7"/>
    </row>
    <row r="141" spans="1:7" ht="12.75">
      <c r="A141" s="5"/>
      <c r="B141" s="5"/>
      <c r="C141" s="1"/>
      <c r="D141" s="7"/>
      <c r="E141" s="7"/>
      <c r="F141" s="7"/>
      <c r="G141" s="7"/>
    </row>
    <row r="142" spans="1:7" ht="12.75">
      <c r="A142" s="5"/>
      <c r="B142" s="5"/>
      <c r="C142" s="1"/>
      <c r="D142" s="7"/>
      <c r="E142" s="7"/>
      <c r="F142" s="7"/>
      <c r="G142" s="7"/>
    </row>
    <row r="143" spans="1:7" ht="12.75">
      <c r="A143" s="5"/>
      <c r="B143" s="5"/>
      <c r="C143" s="1"/>
      <c r="D143" s="7"/>
      <c r="E143" s="7"/>
      <c r="F143" s="7"/>
      <c r="G143" s="7"/>
    </row>
    <row r="144" spans="1:7" ht="12.75">
      <c r="A144" s="5"/>
      <c r="B144" s="5"/>
      <c r="C144" s="1"/>
      <c r="D144" s="7"/>
      <c r="E144" s="7"/>
      <c r="F144" s="7"/>
      <c r="G144" s="7"/>
    </row>
    <row r="145" spans="1:7" ht="12.75">
      <c r="A145" s="5"/>
      <c r="B145" s="5"/>
      <c r="C145" s="1"/>
      <c r="D145" s="7"/>
      <c r="E145" s="7"/>
      <c r="F145" s="7"/>
      <c r="G145" s="7"/>
    </row>
    <row r="146" spans="1:7" ht="12.75">
      <c r="A146" s="5"/>
      <c r="B146" s="5"/>
      <c r="C146" s="1"/>
      <c r="D146" s="7"/>
      <c r="E146" s="7"/>
      <c r="F146" s="7"/>
      <c r="G146" s="7"/>
    </row>
    <row r="147" spans="1:7" ht="12.75">
      <c r="A147" s="5"/>
      <c r="B147" s="5"/>
      <c r="C147" s="1"/>
      <c r="D147" s="7"/>
      <c r="E147" s="7"/>
      <c r="F147" s="7"/>
      <c r="G147" s="7"/>
    </row>
    <row r="148" spans="1:7" ht="12.75">
      <c r="A148" s="5"/>
      <c r="B148" s="5"/>
      <c r="C148" s="1"/>
      <c r="D148" s="7"/>
      <c r="E148" s="7"/>
      <c r="F148" s="7"/>
      <c r="G148" s="7"/>
    </row>
    <row r="149" spans="1:7" ht="12.75">
      <c r="A149" s="5"/>
      <c r="B149" s="5"/>
      <c r="C149" s="1"/>
      <c r="D149" s="7"/>
      <c r="E149" s="7"/>
      <c r="F149" s="7"/>
      <c r="G149" s="7"/>
    </row>
    <row r="150" spans="1:7" ht="12.75">
      <c r="A150" s="5"/>
      <c r="B150" s="5"/>
      <c r="C150" s="1"/>
      <c r="D150" s="7"/>
      <c r="E150" s="7"/>
      <c r="F150" s="7"/>
      <c r="G150" s="7"/>
    </row>
    <row r="151" spans="1:7" ht="12.75">
      <c r="A151" s="5"/>
      <c r="B151" s="5"/>
      <c r="C151" s="1"/>
      <c r="D151" s="7"/>
      <c r="E151" s="7"/>
      <c r="F151" s="7"/>
      <c r="G151" s="7"/>
    </row>
    <row r="152" spans="1:7" ht="12.75">
      <c r="A152" s="5"/>
      <c r="B152" s="5"/>
      <c r="C152" s="1"/>
      <c r="D152" s="7"/>
      <c r="E152" s="7"/>
      <c r="F152" s="7"/>
      <c r="G152" s="7"/>
    </row>
    <row r="153" spans="1:7" ht="12.75">
      <c r="A153" s="5"/>
      <c r="B153" s="5"/>
      <c r="C153" s="1"/>
      <c r="D153" s="7"/>
      <c r="E153" s="7"/>
      <c r="F153" s="7"/>
      <c r="G153" s="7"/>
    </row>
    <row r="154" spans="1:7" ht="12.75">
      <c r="A154" s="5"/>
      <c r="B154" s="5"/>
      <c r="C154" s="1"/>
      <c r="D154" s="7"/>
      <c r="E154" s="7"/>
      <c r="F154" s="7"/>
      <c r="G154" s="7"/>
    </row>
    <row r="155" spans="1:7" ht="12.75">
      <c r="A155" s="5"/>
      <c r="B155" s="5"/>
      <c r="C155" s="1"/>
      <c r="D155" s="7"/>
      <c r="E155" s="7"/>
      <c r="F155" s="7"/>
      <c r="G155" s="7"/>
    </row>
    <row r="156" spans="1:7" ht="12.75">
      <c r="A156" s="5"/>
      <c r="B156" s="5"/>
      <c r="C156" s="1"/>
      <c r="D156" s="7"/>
      <c r="E156" s="7"/>
      <c r="F156" s="7"/>
      <c r="G156" s="7"/>
    </row>
    <row r="157" spans="1:7" ht="12.75">
      <c r="A157" s="5"/>
      <c r="B157" s="5"/>
      <c r="C157" s="1"/>
      <c r="D157" s="7"/>
      <c r="E157" s="7"/>
      <c r="F157" s="7"/>
      <c r="G157" s="7"/>
    </row>
    <row r="158" spans="1:7" ht="12.75">
      <c r="A158" s="5"/>
      <c r="B158" s="5"/>
      <c r="C158" s="1"/>
      <c r="D158" s="7"/>
      <c r="E158" s="7"/>
      <c r="F158" s="7"/>
      <c r="G158" s="7"/>
    </row>
    <row r="159" spans="1:7" ht="12.75">
      <c r="A159" s="5"/>
      <c r="B159" s="5"/>
      <c r="C159" s="1"/>
      <c r="D159" s="7"/>
      <c r="E159" s="7"/>
      <c r="F159" s="7"/>
      <c r="G159" s="7"/>
    </row>
    <row r="160" spans="1:7" ht="12.75">
      <c r="A160" s="5"/>
      <c r="B160" s="5"/>
      <c r="C160" s="1"/>
      <c r="D160" s="7"/>
      <c r="E160" s="7"/>
      <c r="F160" s="7"/>
      <c r="G160" s="7"/>
    </row>
    <row r="161" spans="1:7" ht="12.75">
      <c r="A161" s="5"/>
      <c r="B161" s="5"/>
      <c r="C161" s="1"/>
      <c r="D161" s="7"/>
      <c r="E161" s="7"/>
      <c r="F161" s="7"/>
      <c r="G161" s="7"/>
    </row>
    <row r="162" spans="1:7" ht="12.75">
      <c r="A162" s="5"/>
      <c r="B162" s="5"/>
      <c r="C162" s="1"/>
      <c r="D162" s="7"/>
      <c r="E162" s="7"/>
      <c r="F162" s="7"/>
      <c r="G162" s="7"/>
    </row>
    <row r="163" spans="1:7" ht="12.75">
      <c r="A163" s="5"/>
      <c r="B163" s="5"/>
      <c r="C163" s="1"/>
      <c r="D163" s="7"/>
      <c r="E163" s="7"/>
      <c r="F163" s="7"/>
      <c r="G163" s="7"/>
    </row>
    <row r="164" spans="1:7" ht="12.75">
      <c r="A164" s="5"/>
      <c r="B164" s="5"/>
      <c r="C164" s="1"/>
      <c r="D164" s="7"/>
      <c r="E164" s="7"/>
      <c r="F164" s="7"/>
      <c r="G164" s="7"/>
    </row>
    <row r="165" spans="1:7" ht="12.75">
      <c r="A165" s="5"/>
      <c r="B165" s="5"/>
      <c r="C165" s="1"/>
      <c r="D165" s="7"/>
      <c r="E165" s="7"/>
      <c r="F165" s="7"/>
      <c r="G165" s="7"/>
    </row>
    <row r="166" spans="1:7" ht="12.75">
      <c r="A166" s="5"/>
      <c r="B166" s="5"/>
      <c r="C166" s="1"/>
      <c r="D166" s="7"/>
      <c r="E166" s="7"/>
      <c r="F166" s="7"/>
      <c r="G166" s="7"/>
    </row>
    <row r="167" spans="1:7" ht="12.75">
      <c r="A167" s="5"/>
      <c r="B167" s="5"/>
      <c r="C167" s="1"/>
      <c r="D167" s="7"/>
      <c r="E167" s="7"/>
      <c r="F167" s="7"/>
      <c r="G167" s="7"/>
    </row>
    <row r="168" spans="1:7" ht="12.75">
      <c r="A168" s="5"/>
      <c r="B168" s="5"/>
      <c r="C168" s="1"/>
      <c r="D168" s="7"/>
      <c r="E168" s="7"/>
      <c r="F168" s="7"/>
      <c r="G168" s="7"/>
    </row>
    <row r="169" spans="1:7" ht="12.75">
      <c r="A169" s="5"/>
      <c r="B169" s="5"/>
      <c r="C169" s="1"/>
      <c r="D169" s="7"/>
      <c r="E169" s="7"/>
      <c r="F169" s="7"/>
      <c r="G169" s="7"/>
    </row>
    <row r="170" spans="1:7" ht="12.75">
      <c r="A170" s="5"/>
      <c r="B170" s="5"/>
      <c r="C170" s="1"/>
      <c r="D170" s="7"/>
      <c r="E170" s="7"/>
      <c r="F170" s="7"/>
      <c r="G170" s="7"/>
    </row>
    <row r="171" spans="1:7" ht="12.75">
      <c r="A171" s="5"/>
      <c r="B171" s="5"/>
      <c r="C171" s="1"/>
      <c r="D171" s="7"/>
      <c r="E171" s="7"/>
      <c r="F171" s="7"/>
      <c r="G171" s="7"/>
    </row>
    <row r="172" spans="1:7" ht="12.75">
      <c r="A172" s="5"/>
      <c r="B172" s="5"/>
      <c r="C172" s="1"/>
      <c r="D172" s="7"/>
      <c r="E172" s="7"/>
      <c r="F172" s="7"/>
      <c r="G172" s="7"/>
    </row>
    <row r="173" spans="1:7" ht="12.75">
      <c r="A173" s="5"/>
      <c r="B173" s="5"/>
      <c r="C173" s="1"/>
      <c r="D173" s="7"/>
      <c r="E173" s="7"/>
      <c r="F173" s="7"/>
      <c r="G173" s="7"/>
    </row>
    <row r="174" spans="1:7" ht="12.75">
      <c r="A174" s="5"/>
      <c r="B174" s="5"/>
      <c r="C174" s="1"/>
      <c r="D174" s="7"/>
      <c r="E174" s="7"/>
      <c r="F174" s="7"/>
      <c r="G174" s="7"/>
    </row>
    <row r="175" spans="1:7" ht="12.75">
      <c r="A175" s="5"/>
      <c r="B175" s="5"/>
      <c r="C175" s="1"/>
      <c r="D175" s="7"/>
      <c r="E175" s="7"/>
      <c r="F175" s="7"/>
      <c r="G175" s="7"/>
    </row>
    <row r="176" spans="1:7" ht="12.75">
      <c r="A176" s="5"/>
      <c r="B176" s="5"/>
      <c r="C176" s="1"/>
      <c r="D176" s="7"/>
      <c r="E176" s="7"/>
      <c r="F176" s="7"/>
      <c r="G176" s="7"/>
    </row>
    <row r="177" spans="1:7" ht="12.75">
      <c r="A177" s="5"/>
      <c r="B177" s="5"/>
      <c r="C177" s="1"/>
      <c r="D177" s="7"/>
      <c r="E177" s="7"/>
      <c r="F177" s="7"/>
      <c r="G177" s="7"/>
    </row>
    <row r="178" spans="1:7" ht="12.75">
      <c r="A178" s="5"/>
      <c r="B178" s="5"/>
      <c r="C178" s="1"/>
      <c r="D178" s="7"/>
      <c r="E178" s="7"/>
      <c r="F178" s="7"/>
      <c r="G178" s="7"/>
    </row>
    <row r="179" spans="1:7" ht="12.75">
      <c r="A179" s="5"/>
      <c r="B179" s="5"/>
      <c r="C179" s="1"/>
      <c r="D179" s="7"/>
      <c r="E179" s="7"/>
      <c r="F179" s="7"/>
      <c r="G179" s="7"/>
    </row>
    <row r="180" spans="1:7" ht="12.75">
      <c r="A180" s="5"/>
      <c r="B180" s="5"/>
      <c r="C180" s="1"/>
      <c r="D180" s="7"/>
      <c r="E180" s="7"/>
      <c r="F180" s="7"/>
      <c r="G180" s="7"/>
    </row>
    <row r="181" spans="1:7" ht="12.75">
      <c r="A181" s="5"/>
      <c r="B181" s="5"/>
      <c r="C181" s="1"/>
      <c r="D181" s="7"/>
      <c r="E181" s="7"/>
      <c r="F181" s="7"/>
      <c r="G181" s="7"/>
    </row>
    <row r="182" spans="1:7" ht="12.75">
      <c r="A182" s="5"/>
      <c r="B182" s="5"/>
      <c r="C182" s="1"/>
      <c r="D182" s="7"/>
      <c r="E182" s="7"/>
      <c r="F182" s="7"/>
      <c r="G182" s="7"/>
    </row>
    <row r="183" spans="1:7" ht="12.75">
      <c r="A183" s="5"/>
      <c r="B183" s="5"/>
      <c r="C183" s="1"/>
      <c r="D183" s="7"/>
      <c r="E183" s="7"/>
      <c r="F183" s="7"/>
      <c r="G183" s="7"/>
    </row>
    <row r="184" spans="1:7" ht="12.75">
      <c r="A184" s="5"/>
      <c r="B184" s="5"/>
      <c r="C184" s="1"/>
      <c r="D184" s="7"/>
      <c r="E184" s="7"/>
      <c r="F184" s="7"/>
      <c r="G184" s="7"/>
    </row>
    <row r="185" spans="1:7" ht="12.75">
      <c r="A185" s="5"/>
      <c r="B185" s="5"/>
      <c r="C185" s="1"/>
      <c r="D185" s="7"/>
      <c r="E185" s="7"/>
      <c r="F185" s="7"/>
      <c r="G185" s="7"/>
    </row>
    <row r="186" spans="1:7" ht="12.75">
      <c r="A186" s="5"/>
      <c r="B186" s="5"/>
      <c r="C186" s="1"/>
      <c r="D186" s="7"/>
      <c r="E186" s="7"/>
      <c r="F186" s="7"/>
      <c r="G186" s="7"/>
    </row>
    <row r="187" spans="1:7" ht="12.75">
      <c r="A187" s="5"/>
      <c r="B187" s="5"/>
      <c r="C187" s="1"/>
      <c r="D187" s="7"/>
      <c r="E187" s="7"/>
      <c r="F187" s="7"/>
      <c r="G187" s="7"/>
    </row>
    <row r="188" spans="1:7" ht="12.75">
      <c r="A188" s="5"/>
      <c r="B188" s="5"/>
      <c r="C188" s="1"/>
      <c r="D188" s="7"/>
      <c r="E188" s="7"/>
      <c r="F188" s="7"/>
      <c r="G188" s="7"/>
    </row>
    <row r="189" spans="1:7" ht="12.75">
      <c r="A189" s="5"/>
      <c r="B189" s="5"/>
      <c r="C189" s="1"/>
      <c r="D189" s="7"/>
      <c r="E189" s="7"/>
      <c r="F189" s="7"/>
      <c r="G189" s="7"/>
    </row>
    <row r="190" spans="1:7" ht="12.75">
      <c r="A190" s="5"/>
      <c r="B190" s="5"/>
      <c r="C190" s="1"/>
      <c r="D190" s="7"/>
      <c r="E190" s="7"/>
      <c r="F190" s="7"/>
      <c r="G190" s="7"/>
    </row>
    <row r="191" spans="1:7" ht="12.75">
      <c r="A191" s="5"/>
      <c r="B191" s="5"/>
      <c r="C191" s="1"/>
      <c r="D191" s="7"/>
      <c r="E191" s="7"/>
      <c r="F191" s="7"/>
      <c r="G191" s="7"/>
    </row>
    <row r="192" spans="1:5" ht="12.75">
      <c r="A192" s="5"/>
      <c r="B192" s="5"/>
      <c r="C192" s="1"/>
      <c r="D192" s="7"/>
      <c r="E192" s="7"/>
    </row>
    <row r="193" spans="1:5" ht="12.75">
      <c r="A193" s="5"/>
      <c r="B193" s="5"/>
      <c r="C193" s="1"/>
      <c r="D193" s="7"/>
      <c r="E193" s="7"/>
    </row>
    <row r="194" spans="1:5" ht="12.75">
      <c r="A194" s="5"/>
      <c r="B194" s="5"/>
      <c r="C194" s="1"/>
      <c r="D194" s="7"/>
      <c r="E194" s="7"/>
    </row>
    <row r="195" spans="1:5" ht="12.75">
      <c r="A195" s="5"/>
      <c r="B195" s="5"/>
      <c r="C195" s="1"/>
      <c r="D195" s="7"/>
      <c r="E195" s="7"/>
    </row>
    <row r="196" spans="1:5" ht="12.75">
      <c r="A196" s="5"/>
      <c r="B196" s="5"/>
      <c r="C196" s="1"/>
      <c r="D196" s="7"/>
      <c r="E196" s="7"/>
    </row>
    <row r="197" spans="1:5" ht="12.75">
      <c r="A197" s="5"/>
      <c r="B197" s="5"/>
      <c r="C197" s="1"/>
      <c r="D197" s="7"/>
      <c r="E197" s="7"/>
    </row>
    <row r="198" spans="1:5" ht="12.75">
      <c r="A198" s="5"/>
      <c r="B198" s="5"/>
      <c r="C198" s="1"/>
      <c r="D198" s="7"/>
      <c r="E198" s="7"/>
    </row>
    <row r="199" spans="1:5" ht="12.75">
      <c r="A199" s="5"/>
      <c r="B199" s="5"/>
      <c r="C199" s="1"/>
      <c r="D199" s="7"/>
      <c r="E199" s="7"/>
    </row>
    <row r="200" spans="1:5" ht="12.75">
      <c r="A200" s="5"/>
      <c r="B200" s="5"/>
      <c r="C200" s="1"/>
      <c r="D200" s="7"/>
      <c r="E200" s="7"/>
    </row>
    <row r="201" spans="1:5" ht="12.75">
      <c r="A201" s="5"/>
      <c r="B201" s="5"/>
      <c r="C201" s="1"/>
      <c r="D201" s="7"/>
      <c r="E201" s="7"/>
    </row>
    <row r="202" spans="3:5" ht="12.75">
      <c r="C202" s="1"/>
      <c r="D202" s="7"/>
      <c r="E202" s="7"/>
    </row>
    <row r="203" spans="3:5" ht="12.75">
      <c r="C203" s="1"/>
      <c r="D203" s="7"/>
      <c r="E203" s="7"/>
    </row>
    <row r="204" spans="3:5" ht="12.75">
      <c r="C204" s="1"/>
      <c r="D204" s="7"/>
      <c r="E204" s="7"/>
    </row>
    <row r="205" spans="3:5" ht="12.75">
      <c r="C205" s="1"/>
      <c r="D205" s="7"/>
      <c r="E205" s="7"/>
    </row>
    <row r="206" spans="3:5" ht="12.75">
      <c r="C206" s="1"/>
      <c r="D206" s="7"/>
      <c r="E206" s="7"/>
    </row>
    <row r="207" spans="3:5" ht="12.75">
      <c r="C207" s="1"/>
      <c r="D207" s="7"/>
      <c r="E207" s="7"/>
    </row>
    <row r="208" spans="3:5" ht="12.75">
      <c r="C208" s="1"/>
      <c r="D208" s="7"/>
      <c r="E208" s="7"/>
    </row>
    <row r="209" spans="3:5" ht="12.75">
      <c r="C209" s="1"/>
      <c r="D209" s="7"/>
      <c r="E209" s="7"/>
    </row>
    <row r="210" spans="3:5" ht="12.75">
      <c r="C210" s="1"/>
      <c r="D210" s="7"/>
      <c r="E210" s="7"/>
    </row>
    <row r="211" spans="3:5" ht="12.75">
      <c r="C211" s="1"/>
      <c r="D211" s="7"/>
      <c r="E211" s="7"/>
    </row>
    <row r="212" spans="3:5" ht="12.75">
      <c r="C212" s="1"/>
      <c r="D212" s="7"/>
      <c r="E212" s="7"/>
    </row>
    <row r="213" spans="3:5" ht="12.75">
      <c r="C213" s="1"/>
      <c r="D213" s="7"/>
      <c r="E213" s="7"/>
    </row>
    <row r="214" spans="3:5" ht="12.75">
      <c r="C214" s="1"/>
      <c r="D214" s="7"/>
      <c r="E214" s="7"/>
    </row>
    <row r="215" spans="3:5" ht="12.75">
      <c r="C215" s="1"/>
      <c r="D215" s="7"/>
      <c r="E215" s="7"/>
    </row>
    <row r="216" spans="3:5" ht="12.75">
      <c r="C216" s="1"/>
      <c r="E216" s="7"/>
    </row>
    <row r="217" spans="3:5" ht="12.75">
      <c r="C217" s="1"/>
      <c r="E217" s="7"/>
    </row>
    <row r="218" spans="3:5" ht="12.75">
      <c r="C218" s="1"/>
      <c r="E218" s="7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</sheetData>
  <mergeCells count="16">
    <mergeCell ref="F135:G139"/>
    <mergeCell ref="H4:H5"/>
    <mergeCell ref="A1:J1"/>
    <mergeCell ref="A2:C3"/>
    <mergeCell ref="I4:I5"/>
    <mergeCell ref="J2:J5"/>
    <mergeCell ref="H2:I3"/>
    <mergeCell ref="A131:C131"/>
    <mergeCell ref="D2:E3"/>
    <mergeCell ref="F2:G3"/>
    <mergeCell ref="A4:A5"/>
    <mergeCell ref="F4:F5"/>
    <mergeCell ref="G4:G5"/>
    <mergeCell ref="C4:C5"/>
    <mergeCell ref="D4:D5"/>
    <mergeCell ref="E4:E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rowBreaks count="5" manualBreakCount="5">
    <brk id="28" max="255" man="1"/>
    <brk id="52" max="9" man="1"/>
    <brk id="74" max="9" man="1"/>
    <brk id="97" max="9" man="1"/>
    <brk id="1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jedryka</cp:lastModifiedBy>
  <cp:lastPrinted>2009-08-25T10:38:34Z</cp:lastPrinted>
  <dcterms:created xsi:type="dcterms:W3CDTF">1997-02-26T13:46:56Z</dcterms:created>
  <dcterms:modified xsi:type="dcterms:W3CDTF">2009-08-25T10:39:49Z</dcterms:modified>
  <cp:category/>
  <cp:version/>
  <cp:contentType/>
  <cp:contentStatus/>
</cp:coreProperties>
</file>